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KROSplusData\Export\2024\AKTUALIZACE\HRD - HPC 3 + LBK 6 Bousov\"/>
    </mc:Choice>
  </mc:AlternateContent>
  <bookViews>
    <workbookView xWindow="0" yWindow="0" windowWidth="0" windowHeight="0"/>
  </bookViews>
  <sheets>
    <sheet name="Rekapitulace stavby" sheetId="1" r:id="rId1"/>
    <sheet name="SO-101 - Cesta HPC 3" sheetId="2" r:id="rId2"/>
    <sheet name="SO-801 - Biokoridor LBK 6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'SO-101 - Cesta HPC 3'!$C$85:$K$259</definedName>
    <definedName name="_xlnm.Print_Area" localSheetId="1">'SO-101 - Cesta HPC 3'!$C$4:$J$39,'SO-101 - Cesta HPC 3'!$C$45:$J$67,'SO-101 - Cesta HPC 3'!$C$73:$K$259</definedName>
    <definedName name="_xlnm.Print_Titles" localSheetId="1">'SO-101 - Cesta HPC 3'!$85:$85</definedName>
    <definedName name="_xlnm._FilterDatabase" localSheetId="2" hidden="1">'SO-801 - Biokoridor LBK 6'!$C$82:$K$206</definedName>
    <definedName name="_xlnm.Print_Area" localSheetId="2">'SO-801 - Biokoridor LBK 6'!$C$4:$J$39,'SO-801 - Biokoridor LBK 6'!$C$45:$J$64,'SO-801 - Biokoridor LBK 6'!$C$70:$K$206</definedName>
    <definedName name="_xlnm.Print_Titles" localSheetId="2">'SO-801 - Biokoridor LBK 6'!$82:$82</definedName>
    <definedName name="_xlnm._FilterDatabase" localSheetId="3" hidden="1">'VON - Vedlejší a ostatní ...'!$C$81:$K$115</definedName>
    <definedName name="_xlnm.Print_Area" localSheetId="3">'VON - Vedlejší a ostatní ...'!$C$4:$J$39,'VON - Vedlejší a ostatní ...'!$C$45:$J$63,'VON - Vedlejší a ostatní ...'!$C$69:$K$115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76"/>
  <c r="E7"/>
  <c r="E72"/>
  <c i="3" r="J37"/>
  <c r="J36"/>
  <c i="1" r="AY56"/>
  <c i="3" r="J35"/>
  <c i="1" r="AX56"/>
  <c i="3" r="BI204"/>
  <c r="BH204"/>
  <c r="BG204"/>
  <c r="BF204"/>
  <c r="T204"/>
  <c r="T203"/>
  <c r="R204"/>
  <c r="R203"/>
  <c r="P204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48"/>
  <c i="2" r="J37"/>
  <c r="J36"/>
  <c i="1" r="AY55"/>
  <c i="2" r="J35"/>
  <c i="1" r="AX55"/>
  <c i="2" r="BI257"/>
  <c r="BH257"/>
  <c r="BG257"/>
  <c r="BF257"/>
  <c r="T257"/>
  <c r="T256"/>
  <c r="R257"/>
  <c r="R256"/>
  <c r="P257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T238"/>
  <c r="R239"/>
  <c r="R238"/>
  <c r="P239"/>
  <c r="P238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80"/>
  <c r="E7"/>
  <c r="E48"/>
  <c i="1" r="L50"/>
  <c r="AM50"/>
  <c r="AM49"/>
  <c r="L49"/>
  <c r="AM47"/>
  <c r="L47"/>
  <c r="L45"/>
  <c r="L44"/>
  <c i="2" r="BK162"/>
  <c r="BK152"/>
  <c r="BK244"/>
  <c r="BK184"/>
  <c r="J93"/>
  <c i="3" r="J90"/>
  <c r="BK183"/>
  <c r="J122"/>
  <c r="BK204"/>
  <c r="BK141"/>
  <c i="4" r="BK95"/>
  <c r="BK85"/>
  <c i="2" r="J184"/>
  <c r="BK114"/>
  <c r="J132"/>
  <c r="J209"/>
  <c r="BK191"/>
  <c i="3" r="BK93"/>
  <c r="BK86"/>
  <c r="J93"/>
  <c r="J130"/>
  <c i="4" r="J104"/>
  <c i="2" r="J224"/>
  <c r="J89"/>
  <c r="BK118"/>
  <c r="BK170"/>
  <c r="J158"/>
  <c i="3" r="J149"/>
  <c r="J134"/>
  <c r="J163"/>
  <c r="BK167"/>
  <c i="4" r="J101"/>
  <c r="BK88"/>
  <c i="2" r="BK147"/>
  <c r="BK201"/>
  <c r="J248"/>
  <c r="J147"/>
  <c r="J144"/>
  <c i="3" r="J137"/>
  <c r="BK130"/>
  <c r="BK99"/>
  <c r="BK192"/>
  <c i="4" r="BK113"/>
  <c i="2" r="BK224"/>
  <c r="BK93"/>
  <c r="J126"/>
  <c r="J118"/>
  <c r="J170"/>
  <c i="3" r="BK171"/>
  <c r="J141"/>
  <c r="BK149"/>
  <c r="J107"/>
  <c r="J180"/>
  <c i="4" r="BK104"/>
  <c r="J85"/>
  <c i="2" r="BK252"/>
  <c r="BK126"/>
  <c r="BK174"/>
  <c r="J191"/>
  <c r="J165"/>
  <c i="3" r="BK189"/>
  <c r="BK180"/>
  <c r="J199"/>
  <c r="BK119"/>
  <c i="4" r="J95"/>
  <c i="2" r="BK248"/>
  <c r="BK158"/>
  <c r="J140"/>
  <c r="BK196"/>
  <c r="J239"/>
  <c i="3" r="J158"/>
  <c r="BK199"/>
  <c r="BK196"/>
  <c r="J125"/>
  <c i="4" r="BK110"/>
  <c i="2" r="J174"/>
  <c r="J219"/>
  <c r="J204"/>
  <c r="BK257"/>
  <c i="3" r="J183"/>
  <c r="BK111"/>
  <c r="J189"/>
  <c r="BK158"/>
  <c i="2" r="BK132"/>
  <c r="J229"/>
  <c r="J110"/>
  <c r="BK165"/>
  <c r="J196"/>
  <c i="3" r="BK151"/>
  <c r="BK125"/>
  <c r="BK144"/>
  <c r="J104"/>
  <c r="BK163"/>
  <c i="4" r="BK98"/>
  <c r="J98"/>
  <c i="2" r="J244"/>
  <c r="BK229"/>
  <c r="BK89"/>
  <c r="J106"/>
  <c i="1" r="AS54"/>
  <c i="3" r="J151"/>
  <c i="4" r="J88"/>
  <c r="J91"/>
  <c i="2" r="BK144"/>
  <c r="BK188"/>
  <c r="J215"/>
  <c r="BK101"/>
  <c i="3" r="J196"/>
  <c r="J204"/>
  <c r="J175"/>
  <c r="BK156"/>
  <c r="J111"/>
  <c i="4" r="BK101"/>
  <c i="2" r="J188"/>
  <c r="J234"/>
  <c r="J114"/>
  <c r="BK179"/>
  <c r="BK234"/>
  <c i="3" r="J156"/>
  <c r="J192"/>
  <c r="J171"/>
  <c r="BK134"/>
  <c i="2" r="J252"/>
  <c r="BK204"/>
  <c r="J201"/>
  <c r="BK97"/>
  <c r="BK140"/>
  <c i="3" r="BK115"/>
  <c r="BK96"/>
  <c r="BK137"/>
  <c r="J96"/>
  <c i="4" r="J107"/>
  <c r="BK91"/>
  <c r="J113"/>
  <c i="2" r="J152"/>
  <c r="BK209"/>
  <c r="BK239"/>
  <c r="J162"/>
  <c r="BK136"/>
  <c i="3" r="BK104"/>
  <c r="J167"/>
  <c r="BK175"/>
  <c r="BK107"/>
  <c i="4" r="BK107"/>
  <c i="2" r="J179"/>
  <c r="BK215"/>
  <c r="J97"/>
  <c r="BK122"/>
  <c r="BK106"/>
  <c i="3" r="J119"/>
  <c r="J115"/>
  <c r="BK90"/>
  <c r="J144"/>
  <c i="4" r="J110"/>
  <c i="2" r="J257"/>
  <c r="J122"/>
  <c r="J136"/>
  <c r="BK219"/>
  <c r="BK110"/>
  <c r="J101"/>
  <c i="3" r="J99"/>
  <c r="J86"/>
  <c r="BK122"/>
  <c i="2" l="1" r="R88"/>
  <c r="R178"/>
  <c r="BK195"/>
  <c r="J195"/>
  <c r="J63"/>
  <c r="BK243"/>
  <c r="J243"/>
  <c r="J65"/>
  <c i="3" r="BK85"/>
  <c r="J85"/>
  <c r="J61"/>
  <c i="2" r="P88"/>
  <c r="P178"/>
  <c r="R195"/>
  <c r="P243"/>
  <c i="3" r="T85"/>
  <c i="4" r="R84"/>
  <c i="2" r="T88"/>
  <c r="T178"/>
  <c r="P195"/>
  <c r="R243"/>
  <c i="3" r="P85"/>
  <c i="4" r="BK84"/>
  <c r="T84"/>
  <c r="R94"/>
  <c i="2" r="BK88"/>
  <c r="J88"/>
  <c r="J61"/>
  <c r="BK178"/>
  <c r="J178"/>
  <c r="J62"/>
  <c r="T195"/>
  <c r="T243"/>
  <c i="3" r="R85"/>
  <c r="R84"/>
  <c r="R83"/>
  <c r="BK195"/>
  <c r="J195"/>
  <c r="J62"/>
  <c r="P195"/>
  <c r="R195"/>
  <c r="T195"/>
  <c i="4" r="P84"/>
  <c r="BK94"/>
  <c r="J94"/>
  <c r="J62"/>
  <c r="P94"/>
  <c r="T94"/>
  <c i="2" r="BK238"/>
  <c r="J238"/>
  <c r="J64"/>
  <c r="BK256"/>
  <c r="J256"/>
  <c r="J66"/>
  <c i="3" r="BK203"/>
  <c r="J203"/>
  <c r="J63"/>
  <c i="4" r="J79"/>
  <c r="BE91"/>
  <c r="BE95"/>
  <c r="BE107"/>
  <c r="BE113"/>
  <c r="J52"/>
  <c r="F55"/>
  <c r="BE85"/>
  <c r="BE88"/>
  <c r="BE98"/>
  <c r="BE101"/>
  <c r="BE104"/>
  <c r="E48"/>
  <c r="BE110"/>
  <c i="3" r="E73"/>
  <c r="BE99"/>
  <c r="BE137"/>
  <c r="BE180"/>
  <c r="BE183"/>
  <c r="BE204"/>
  <c r="J52"/>
  <c r="F55"/>
  <c r="J80"/>
  <c r="BE90"/>
  <c r="BE93"/>
  <c r="BE111"/>
  <c r="BE125"/>
  <c r="BE130"/>
  <c r="BE156"/>
  <c r="BE192"/>
  <c r="BE96"/>
  <c r="BE107"/>
  <c r="BE115"/>
  <c r="BE119"/>
  <c r="BE134"/>
  <c r="BE144"/>
  <c r="BE149"/>
  <c r="BE151"/>
  <c r="BE158"/>
  <c r="BE163"/>
  <c r="BE167"/>
  <c r="BE171"/>
  <c r="BE196"/>
  <c r="BE199"/>
  <c r="BE86"/>
  <c r="BE104"/>
  <c r="BE122"/>
  <c r="BE141"/>
  <c r="BE175"/>
  <c r="BE189"/>
  <c i="2" r="J52"/>
  <c r="J55"/>
  <c r="BE89"/>
  <c r="BE93"/>
  <c r="BE106"/>
  <c r="BE114"/>
  <c r="BE122"/>
  <c r="BE147"/>
  <c r="BE165"/>
  <c r="BE170"/>
  <c r="BE184"/>
  <c r="E76"/>
  <c r="F83"/>
  <c r="BE110"/>
  <c r="BE152"/>
  <c r="BE174"/>
  <c r="BE188"/>
  <c r="BE219"/>
  <c r="BE234"/>
  <c r="BE239"/>
  <c r="BE97"/>
  <c r="BE126"/>
  <c r="BE140"/>
  <c r="BE144"/>
  <c r="BE158"/>
  <c r="BE162"/>
  <c r="BE179"/>
  <c r="BE196"/>
  <c r="BE201"/>
  <c r="BE204"/>
  <c r="BE209"/>
  <c r="BE215"/>
  <c r="BE229"/>
  <c r="BE252"/>
  <c r="BE101"/>
  <c r="BE118"/>
  <c r="BE132"/>
  <c r="BE136"/>
  <c r="BE191"/>
  <c r="BE224"/>
  <c r="BE244"/>
  <c r="BE248"/>
  <c r="BE257"/>
  <c r="F34"/>
  <c i="1" r="BA55"/>
  <c i="2" r="F35"/>
  <c i="1" r="BB55"/>
  <c i="4" r="F34"/>
  <c i="1" r="BA57"/>
  <c i="2" r="F36"/>
  <c i="1" r="BC55"/>
  <c i="2" r="F37"/>
  <c i="1" r="BD55"/>
  <c i="4" r="F35"/>
  <c i="1" r="BB57"/>
  <c i="3" r="F37"/>
  <c i="1" r="BD56"/>
  <c i="3" r="F34"/>
  <c i="1" r="BA56"/>
  <c i="4" r="F36"/>
  <c i="1" r="BC57"/>
  <c i="2" r="J34"/>
  <c i="1" r="AW55"/>
  <c i="3" r="F36"/>
  <c i="1" r="BC56"/>
  <c i="3" r="J34"/>
  <c i="1" r="AW56"/>
  <c i="4" r="F37"/>
  <c i="1" r="BD57"/>
  <c i="3" r="F35"/>
  <c i="1" r="BB56"/>
  <c i="4" r="J34"/>
  <c i="1" r="AW57"/>
  <c i="3" l="1" r="P84"/>
  <c r="P83"/>
  <c i="1" r="AU56"/>
  <c i="2" r="T87"/>
  <c r="T86"/>
  <c i="4" r="P83"/>
  <c r="P82"/>
  <c i="1" r="AU57"/>
  <c i="4" r="T83"/>
  <c r="T82"/>
  <c i="3" r="T84"/>
  <c r="T83"/>
  <c i="2" r="R87"/>
  <c r="R86"/>
  <c i="4" r="BK83"/>
  <c r="J83"/>
  <c r="J60"/>
  <c r="R83"/>
  <c r="R82"/>
  <c i="2" r="P87"/>
  <c r="P86"/>
  <c i="1" r="AU55"/>
  <c i="4" r="J84"/>
  <c r="J61"/>
  <c i="2" r="BK87"/>
  <c r="BK86"/>
  <c r="J86"/>
  <c r="J59"/>
  <c i="3" r="BK84"/>
  <c r="J84"/>
  <c r="J60"/>
  <c r="F33"/>
  <c i="1" r="AZ56"/>
  <c i="3" r="J33"/>
  <c i="1" r="AV56"/>
  <c r="AT56"/>
  <c r="BC54"/>
  <c r="W32"/>
  <c i="4" r="F33"/>
  <c i="1" r="AZ57"/>
  <c i="4" r="J33"/>
  <c i="1" r="AV57"/>
  <c r="AT57"/>
  <c r="BD54"/>
  <c r="W33"/>
  <c r="BA54"/>
  <c r="W30"/>
  <c i="2" r="F33"/>
  <c i="1" r="AZ55"/>
  <c r="BB54"/>
  <c r="W31"/>
  <c i="2" r="J33"/>
  <c i="1" r="AV55"/>
  <c r="AT55"/>
  <c i="4" l="1" r="BK82"/>
  <c r="J82"/>
  <c r="J59"/>
  <c i="3" r="BK83"/>
  <c r="J83"/>
  <c i="2" r="J87"/>
  <c r="J60"/>
  <c i="1" r="AU54"/>
  <c r="AY54"/>
  <c i="2" r="J30"/>
  <c i="1" r="AG55"/>
  <c i="3" r="J30"/>
  <c i="1" r="AG56"/>
  <c r="AW54"/>
  <c r="AK30"/>
  <c r="AX54"/>
  <c r="AZ54"/>
  <c r="W29"/>
  <c i="3" l="1" r="J39"/>
  <c i="2" r="J39"/>
  <c i="3" r="J59"/>
  <c i="1" r="AN55"/>
  <c r="AN56"/>
  <c i="4" r="J30"/>
  <c i="1" r="AG57"/>
  <c r="AG54"/>
  <c r="AK26"/>
  <c r="AV54"/>
  <c r="AK29"/>
  <c r="AK35"/>
  <c i="4" l="1" r="J39"/>
  <c i="1" r="AN57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<sst xmlns="http://schemas.openxmlformats.org/spreadsheetml/2006/main">
  <si>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</si>
  <si>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</si>
  <si>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</si>
  <si>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</si>
  <si>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</si>
  <si>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{4383d930-b1b2-43fa-8a31-1417f8312958}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</si>
  <si>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</si>
  <si>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</si>
  <si>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</si>
  <si>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</si>
  <si>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</si>
  <si>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</si>
  <si>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</si>
  <si>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</si>
  <si>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</si>
  <si>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</si>
  <si>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</si>
  <si>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HPC 3 s LBK 6 Bousov</t>
  </si>
  <si>
    <t>KSO:</t>
  </si>
  <si>
    <t/>
  </si>
  <si>
    <t>CC-CZ:</t>
  </si>
  <si>
    <t>Místo:</t>
  </si>
  <si>
    <t xml:space="preserve"> </t>
  </si>
  <si>
    <t>Datum:</t>
  </si>
  <si>
    <t>14. 3. 2024</t>
  </si>
  <si>
    <t>Zadavatel:</t>
  </si>
  <si>
    <t>IČ:</t>
  </si>
  <si>
    <t>ČR-SPÚ, Pobočka Chrudim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</si>
  <si>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</si>
  <si>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</si>
  <si>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</si>
  <si>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</si>
  <si>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</si>
  <si>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</si>
  <si>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</si>
  <si>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</si>
  <si>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</si>
  <si>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</si>
  <si>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</si>
  <si>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</si>
  <si>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</si>
  <si>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</si>
  <si>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</si>
  <si>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</si>
  <si>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</si>
  <si>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</si>
  <si>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</si>
  <si>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</si>
  <si>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</si>
  <si>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</si>
  <si>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</si>
  <si>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</si>
  <si>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</si>
  <si>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</si>
  <si>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</si>
  <si>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</si>
  <si>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</si>
  <si>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</si>
  <si>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</si>
  <si>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</si>
  <si>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</si>
  <si>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</si>
  <si>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</si>
  <si>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</si>
  <si>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</si>
  <si>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</si>
  <si>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</si>
  <si>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</si>
  <si>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</si>
  <si>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</si>
  <si>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</si>
  <si>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</si>
  <si>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</si>
  <si>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</si>
  <si>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</si>
  <si>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</si>
  <si>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</si>
  <si>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Cesta HPC 3</t>
  </si>
  <si>
    <t>STA</t>
  </si>
  <si>
    <t>1</t>
  </si>
  <si>
    <t>{22665538-3a16-44b1-a1d9-687657a31347}</t>
  </si>
  <si>
    <t>822 2</t>
  </si>
  <si>
    <t>2</t>
  </si>
  <si>
    <t>SO-801</t>
  </si>
  <si>
    <t>Biokoridor LBK 6</t>
  </si>
  <si>
    <t>{0c3219c1-1f83-48d4-bb56-f3f22eac00ad}</t>
  </si>
  <si>
    <t>823 2</t>
  </si>
  <si>
    <t>VON</t>
  </si>
  <si>
    <t>Vedlejší a ostatní náklady</t>
  </si>
  <si>
    <t>{9a26e855-3e1e-4dbd-b059-a655b83476b7}</t>
  </si>
  <si>
    <t>KRYCÍ LIST SOUPISU PRACÍ</t>
  </si>
  <si>
    <t>Objekt:</t>
  </si>
  <si>
    <t>SO-101 - Cesta HPC 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</si>
  <si>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</si>
  <si>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</si>
  <si>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</si>
  <si>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</si>
  <si>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</si>
  <si>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</si>
  <si>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</si>
  <si>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</si>
  <si>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</si>
  <si>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</si>
  <si>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</si>
  <si>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</si>
  <si>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</si>
  <si>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</si>
  <si>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</si>
  <si>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</si>
  <si>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</si>
  <si>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</si>
  <si>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</si>
  <si>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</si>
  <si>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</si>
  <si>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</si>
  <si>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</si>
  <si>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</si>
  <si>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</si>
  <si>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</si>
  <si>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</si>
  <si>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</si>
  <si>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</si>
  <si>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113202111</t>
  </si>
  <si>
    <t>Vytrhání obrub krajníků obrubníků stojatých</t>
  </si>
  <si>
    <t>m</t>
  </si>
  <si>
    <t>CS ÚRS 2024 01</t>
  </si>
  <si>
    <t>4</t>
  </si>
  <si>
    <t>2036008194</t>
  </si>
  <si>
    <t>PP</t>
  </si>
  <si>
    <t>Vytrhání obrub s vybouráním lože, s přemístěním hmot na skládku na vzdálenost do 3 m nebo s naložením na dopravní prostředek z krajníků nebo obrubníků stojatých</t>
  </si>
  <si>
    <t>Online PSC</t>
  </si>
  <si>
    <t>https://podminky.urs.cz/item/CS_URS_2024_01/113202111</t>
  </si>
  <si>
    <t>VV</t>
  </si>
  <si>
    <t>"viz. Podrobná situace D.1.1.2.1.a" 6,0</t>
  </si>
  <si>
    <t>121151105</t>
  </si>
  <si>
    <t>Sejmutí ornice plochy do 100 m2 tl vrstvy přes 250 do 300 mm strojně</t>
  </si>
  <si>
    <t>m2</t>
  </si>
  <si>
    <t>1992626431</t>
  </si>
  <si>
    <t>Sejmutí ornice strojně při souvislé ploše do 100 m2, tl. vrstvy přes 250 do 300 mm</t>
  </si>
  <si>
    <t>https://podminky.urs.cz/item/CS_URS_2024_01/121151105</t>
  </si>
  <si>
    <t>"vsakovací jímka - viz. Tabulka kubatur D.1.1.2.4." 3,0</t>
  </si>
  <si>
    <t>3</t>
  </si>
  <si>
    <t>121151126</t>
  </si>
  <si>
    <t>Sejmutí ornice plochy přes 500 m2 tl vrstvy přes 300 do 400 mm strojně</t>
  </si>
  <si>
    <t>-1410621690</t>
  </si>
  <si>
    <t>Sejmutí ornice strojně při souvislé ploše přes 500 m2, tl. vrstvy přes 300 do 400 mm</t>
  </si>
  <si>
    <t>https://podminky.urs.cz/item/CS_URS_2024_01/121151126</t>
  </si>
  <si>
    <t>"viz. Tabulka kubatur D.1.1.2.4." 1158,3/0,4</t>
  </si>
  <si>
    <t>122552204</t>
  </si>
  <si>
    <t>Odkopávky a prokopávky nezapažené pro silnice a dálnice v hornině třídy těžitelnosti III objem do 500 m3 strojně</t>
  </si>
  <si>
    <t>m3</t>
  </si>
  <si>
    <t>-2123473850</t>
  </si>
  <si>
    <t>Odkopávky a prokopávky nezapažené pro silnice a dálnice strojně v hornině třídy těžitelnosti III přes 100 do 500 m3</t>
  </si>
  <si>
    <t>https://podminky.urs.cz/item/CS_URS_2024_01/122552204</t>
  </si>
  <si>
    <t>"zemina - viz. Tabulka kubatur D.1.1.2.4." 239,9</t>
  </si>
  <si>
    <t>"navážka - viz. Tabulka kubatur D.1.1.2.4." 467,8</t>
  </si>
  <si>
    <t>5</t>
  </si>
  <si>
    <t>131251100</t>
  </si>
  <si>
    <t>Hloubení jam nezapažených v hornině třídy těžitelnosti I skupiny 3 objem do 20 m3 strojně</t>
  </si>
  <si>
    <t>983330868</t>
  </si>
  <si>
    <t>Hloubení nezapažených jam a zářezů strojně s urovnáním dna do předepsaného profilu a spádu v hornině třídy těžitelnosti I skupiny 3 do 20 m3</t>
  </si>
  <si>
    <t>https://podminky.urs.cz/item/CS_URS_2024_01/131251100</t>
  </si>
  <si>
    <t>"vsakovací jímka - viz. Tabulka kubatur D.1.1.2.4." 5,4</t>
  </si>
  <si>
    <t>6</t>
  </si>
  <si>
    <t>132251104</t>
  </si>
  <si>
    <t>Hloubení rýh nezapažených š do 800 mm v hornině třídy těžitelnosti I skupiny 3 objem přes 100 m3 strojně</t>
  </si>
  <si>
    <t>46118462</t>
  </si>
  <si>
    <t>Hloubení nezapažených rýh šířky do 800 mm strojně s urovnáním dna do předepsaného profilu a spádu v hornině třídy těžitelnosti I skupiny 3 přes 100 m3</t>
  </si>
  <si>
    <t>https://podminky.urs.cz/item/CS_URS_2024_01/132251104</t>
  </si>
  <si>
    <t>"drenáž - viz. Tabulka kubatur D.1.1.2.4." 151,8</t>
  </si>
  <si>
    <t>7</t>
  </si>
  <si>
    <t>162351103</t>
  </si>
  <si>
    <t>Vodorovné přemístění přes 50 do 500 m výkopku/sypaniny z horniny třídy těžitelnosti I skupiny 1 až 3</t>
  </si>
  <si>
    <t>-1118554479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</si>
  <si>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</si>
  <si>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</si>
  <si>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"přesun zeminy z výkopu na násyp" 403,9</t>
  </si>
  <si>
    <t>8</t>
  </si>
  <si>
    <t>162751117</t>
  </si>
  <si>
    <t>Vodorovné přemístění přes 9 000 do 10000 m výkopku/sypaniny z horniny třídy těžitelnosti I skupiny 1 až 3</t>
  </si>
  <si>
    <t>1489066521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</si>
  <si>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</si>
  <si>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</si>
  <si>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"přebytek navážky" 467,8-6,8</t>
  </si>
  <si>
    <t>9</t>
  </si>
  <si>
    <t>162751119</t>
  </si>
  <si>
    <t>Příplatek k vodorovnému přemístění výkopku/sypaniny z horniny třídy těžitelnosti I skupiny 1 až 3 ZKD 1000 m přes 10000 m</t>
  </si>
  <si>
    <t>944297007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</si>
  <si>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</si>
  <si>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</si>
  <si>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12*461,0</t>
  </si>
  <si>
    <t>10</t>
  </si>
  <si>
    <t>171151131</t>
  </si>
  <si>
    <t>Uložení sypaniny z hornin nesoudržných a soudržných střídavě do násypů zhutněných strojně</t>
  </si>
  <si>
    <t>1117227234</t>
  </si>
  <si>
    <t>Uložení sypanin do násypů strojně s rozprostřením sypaniny ve vrstvách a s hrubým urovnáním zhutněných z hornin nesoudržných a soudržných střídavě ukládaných</t>
  </si>
  <si>
    <t>https://podminky.urs.cz/item/CS_URS_2024_01/171151131</t>
  </si>
  <si>
    <t>P</t>
  </si>
  <si>
    <t>Poznámka k položce:_x000d_
Na násyp se použije veškerá zemina z výkopů, nedostatek se doplní vhodnou navážkou._x000d_
V: 239,9+5,4+151,8=397,1 m3_x000d_
N: 403,9 m3_x000d_
nedostatek: 403,9-397,1=6,8 m3</t>
  </si>
  <si>
    <t>"zemina - viz. Tabulka kubatur D.1.1.2.4." 403,9</t>
  </si>
  <si>
    <t>"ornice - viz. Tabulka kubatur D.1.1.2.4." 225,5</t>
  </si>
  <si>
    <t>11</t>
  </si>
  <si>
    <t>171201231</t>
  </si>
  <si>
    <t>Poplatek za uložení zeminy a kamení na recyklační skládce (skládkovné) kód odpadu 17 05 04</t>
  </si>
  <si>
    <t>t</t>
  </si>
  <si>
    <t>643164102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</si>
  <si>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</si>
  <si>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</si>
  <si>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"přebytek navážky" 461,0*1,8</t>
  </si>
  <si>
    <t>171251201</t>
  </si>
  <si>
    <t>Uložení sypaniny na skládky nebo meziskládky</t>
  </si>
  <si>
    <t>-1593156592</t>
  </si>
  <si>
    <t>Uložení sypaniny na skládky nebo meziskládky bez hutnění s upravením uložené sypaniny do předepsaného tvaru</t>
  </si>
  <si>
    <t>https://podminky.urs.cz/item/CS_URS_2024_01/171251201</t>
  </si>
  <si>
    <t>"přebytek navážky" 461,0</t>
  </si>
  <si>
    <t>13</t>
  </si>
  <si>
    <t>174151101</t>
  </si>
  <si>
    <t>Zásyp jam, šachet rýh nebo kolem objektů sypaninou se zhutněním</t>
  </si>
  <si>
    <t>-1663301824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</si>
  <si>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</si>
  <si>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</si>
  <si>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"vsakovací jímka - viz. Tabulka kubatur D.1.1.2.4." 6,0</t>
  </si>
  <si>
    <t>14</t>
  </si>
  <si>
    <t>M</t>
  </si>
  <si>
    <t>58343930</t>
  </si>
  <si>
    <t>kamenivo drcené hrubé frakce 16/32</t>
  </si>
  <si>
    <t>-631871759</t>
  </si>
  <si>
    <t>6,0*1,7*1,01</t>
  </si>
  <si>
    <t>15</t>
  </si>
  <si>
    <t>181351113</t>
  </si>
  <si>
    <t>Rozprostření ornice tl vrstvy do 200 mm pl přes 500 m2 v rovině nebo ve svahu do 1:5 strojně</t>
  </si>
  <si>
    <t>-1847709867</t>
  </si>
  <si>
    <t>Rozprostření a urovnání ornice v rovině nebo ve svahu sklonu do 1:5 strojně při souvislé ploše přes 500 m2, tl. vrstvy do 200 mm</t>
  </si>
  <si>
    <t>https://podminky.urs.cz/item/CS_URS_2024_01/181351113</t>
  </si>
  <si>
    <t>"přebytečná ornice" (3,0*0,3+2895,75*0,4-(225,5+3,0*0,1))/0,1</t>
  </si>
  <si>
    <t>16</t>
  </si>
  <si>
    <t>181451121</t>
  </si>
  <si>
    <t>Založení lučního trávníku výsevem pl přes 1000 m2 v rovině a ve svahu do 1:5</t>
  </si>
  <si>
    <t>-1064868154</t>
  </si>
  <si>
    <t>Založení trávníku na půdě předem připravené plochy přes 1000 m2 výsevem včetně utažení lučního v rovině nebo na svahu do 1:5</t>
  </si>
  <si>
    <t>https://podminky.urs.cz/item/CS_URS_2024_01/181451121</t>
  </si>
  <si>
    <t>Poznámka k položce:_x000d_
Ve zbytkových plochách je zahrnuto osetí nad vsakovací jímkou.</t>
  </si>
  <si>
    <t>"viz. Tabulka kubatur D.1.1.2.4. (50%)" 1264,4*0,5</t>
  </si>
  <si>
    <t>"zbytkové plochy parcel pro cestu - viz. TZ D.1.1.a)" 1527,0</t>
  </si>
  <si>
    <t>17</t>
  </si>
  <si>
    <t>181451123</t>
  </si>
  <si>
    <t>Založení lučního trávníku výsevem pl přes 1000 m2 ve svahu přes 1:2 do 1:1</t>
  </si>
  <si>
    <t>506011035</t>
  </si>
  <si>
    <t>Založení trávníku na půdě předem připravené plochy přes 1000 m2 výsevem včetně utažení lučního na svahu přes 1:2 do 1:1</t>
  </si>
  <si>
    <t>https://podminky.urs.cz/item/CS_URS_2024_01/181451123</t>
  </si>
  <si>
    <t>18</t>
  </si>
  <si>
    <t>00572470</t>
  </si>
  <si>
    <t>osivo směs travní univerzál</t>
  </si>
  <si>
    <t>kg</t>
  </si>
  <si>
    <t>-1547745649</t>
  </si>
  <si>
    <t>(2159,2+632,2)*0,02*1,03</t>
  </si>
  <si>
    <t>19</t>
  </si>
  <si>
    <t>181951112</t>
  </si>
  <si>
    <t>Úprava pláně v hornině třídy těžitelnosti I skupiny 1 až 3 se zhutněním strojně</t>
  </si>
  <si>
    <t>1691160145</t>
  </si>
  <si>
    <t>Úprava pláně vyrovnáním výškových rozdílů strojně v hornině třídy těžitelnosti I, skupiny 1 až 3 se zhutněním</t>
  </si>
  <si>
    <t>https://podminky.urs.cz/item/CS_URS_2024_01/181951112</t>
  </si>
  <si>
    <t>"viz. Tabulka kubatur D.1.1.2.4." 4848,0</t>
  </si>
  <si>
    <t>"ZÚ, sjezdy, výhybny - viz. Podrobná situace D.1.1.2.1.a" 20,0+15,5+28,2+26,4+52,0+60,8+22,3+25,3+26,3+52,4+18,9</t>
  </si>
  <si>
    <t>20</t>
  </si>
  <si>
    <t>182151111</t>
  </si>
  <si>
    <t>Svahování v zářezech v hornině třídy těžitelnosti I skupiny 1 až 3 strojně</t>
  </si>
  <si>
    <t>1625026855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</si>
  <si>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</si>
  <si>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</si>
  <si>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"viz. Tabulka kubatur D.1.1.2.4." 213,2</t>
  </si>
  <si>
    <t>182251101</t>
  </si>
  <si>
    <t>Svahování násypů strojně</t>
  </si>
  <si>
    <t>-195458074</t>
  </si>
  <si>
    <t>Svahování trvalých svahů do projektovaných profilů strojně s potřebným přemístěním výkopku při svahování násypů v jakékoliv hornině</t>
  </si>
  <si>
    <t>https://podminky.urs.cz/item/CS_URS_2024_01/182251101</t>
  </si>
  <si>
    <t>"viz. Tabulka kubatur D.1.1.2.4." 1079,6</t>
  </si>
  <si>
    <t>Zakládání</t>
  </si>
  <si>
    <t>22</t>
  </si>
  <si>
    <t>211531111</t>
  </si>
  <si>
    <t>Výplň odvodňovacích žeber nebo trativodů kamenivem hrubým drceným frakce 16 až 63 mm</t>
  </si>
  <si>
    <t>-1357727431</t>
  </si>
  <si>
    <t>Výplň kamenivem do rýh odvodňovacích žeber nebo trativodů bez zhutnění, s úpravou povrchu výplně kamenivem hrubým drceným frakce 16 až 63 mm</t>
  </si>
  <si>
    <t>https://podminky.urs.cz/item/CS_URS_2024_01/211531111</t>
  </si>
  <si>
    <t>Poznámka k položce:_x000d_
- kamenivo fr. 16-32 mm</t>
  </si>
  <si>
    <t>"drenáž - viz. Tabulka kubatur D.1.1.2.4." 199,0</t>
  </si>
  <si>
    <t>23</t>
  </si>
  <si>
    <t>211971122</t>
  </si>
  <si>
    <t>Zřízení opláštění žeber nebo trativodů geotextilií v rýze nebo zářezu přes 1:2 š přes 2,5 m</t>
  </si>
  <si>
    <t>-94331820</t>
  </si>
  <si>
    <t>Zřízení opláštění výplně z geotextilie odvodňovacích žeber nebo trativodů v rýze nebo zářezu se stěnami svislými nebo šikmými o sklonu přes 1:2 při rozvinuté šířce opláštění přes 2,5 m</t>
  </si>
  <si>
    <t>https://podminky.urs.cz/item/CS_URS_2024_01/211971122</t>
  </si>
  <si>
    <t>"vsakovací jímka - viz. Tabulka kubatur D.1.1.2.4." (2,0+1,5)*2*2,0+2,0*1,5*2</t>
  </si>
  <si>
    <t>24</t>
  </si>
  <si>
    <t>69311068</t>
  </si>
  <si>
    <t>geotextilie netkaná separační, ochranná, filtrační, drenážní PP 300g/m2</t>
  </si>
  <si>
    <t>792786481</t>
  </si>
  <si>
    <t>20,0*1,02</t>
  </si>
  <si>
    <t>25</t>
  </si>
  <si>
    <t>212755214</t>
  </si>
  <si>
    <t>Trativody z drenážních trubek plastových flexibilních D 100 mm bez lože</t>
  </si>
  <si>
    <t>2117897206</t>
  </si>
  <si>
    <t>Trativody bez lože z drenážních trubek plastových flexibilních D 100 mm</t>
  </si>
  <si>
    <t>https://podminky.urs.cz/item/CS_URS_2024_01/212755214</t>
  </si>
  <si>
    <t>"drenáž - viz. Podrobná situace D.1.1.2.1.a" 284,0+419,6</t>
  </si>
  <si>
    <t>Komunikace pozemní</t>
  </si>
  <si>
    <t>26</t>
  </si>
  <si>
    <t>561041121</t>
  </si>
  <si>
    <t>Zřízení podkladu ze zeminy upravené vápnem, cementem, směsnými pojivy tl přes 250 do 300 mm pl přes 1000 do 5000 m2</t>
  </si>
  <si>
    <t>876258262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</si>
  <si>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</si>
  <si>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https://podminky.urs.cz/item/CS_URS_2024_01/561041121</t>
  </si>
  <si>
    <t>"viz. Vzorový řez D.1.1.2.1.a (=ÚP bez drenáže)" 4848,0-703,6*0,6</t>
  </si>
  <si>
    <t>27</t>
  </si>
  <si>
    <t>58591002</t>
  </si>
  <si>
    <t>pojivo hydraulické pro stabilizaci zeminy 50% vápna</t>
  </si>
  <si>
    <t>798464221</t>
  </si>
  <si>
    <t>"3%=15,9 kg/m2" 4773,94*15,9*0,001</t>
  </si>
  <si>
    <t>28</t>
  </si>
  <si>
    <t>564851111</t>
  </si>
  <si>
    <t>Podklad ze štěrkodrtě ŠD plochy přes 100 m2 tl 150 mm</t>
  </si>
  <si>
    <t>713054294</t>
  </si>
  <si>
    <t>Podklad ze štěrkodrti ŠD s rozprostřením a zhutněním plochy přes 100 m2, po zhutnění tl. 150 mm</t>
  </si>
  <si>
    <t>https://podminky.urs.cz/item/CS_URS_2024_01/564851111</t>
  </si>
  <si>
    <t>"viz. Vzorový řez D.1.1.2.1.a" 704,6*(6,0+5,56)</t>
  </si>
  <si>
    <t>"ZÚ, sjezdy, výhybny - viz. Podrobná situace D.1.1.2.1.a" (20,0+15,5+28,2+26,4+52,0+60,8+22,3+25,3+26,3+52,4+18,9)*2</t>
  </si>
  <si>
    <t>29</t>
  </si>
  <si>
    <t>565155121</t>
  </si>
  <si>
    <t>Asfaltový beton vrstva podkladní ACP 16 (obalované kamenivo OKS) tl 70 mm š přes 3 m</t>
  </si>
  <si>
    <t>119287785</t>
  </si>
  <si>
    <t>Asfaltový beton vrstva podkladní ACP 16 (obalované kamenivo střednězrnné - OKS) s rozprostřením a zhutněním v pruhu šířky přes 3 m, po zhutnění tl. 70 mm</t>
  </si>
  <si>
    <t>https://podminky.urs.cz/item/CS_URS_2024_01/565155121</t>
  </si>
  <si>
    <t>Poznámka k položce:_x000d_
ACP 16+</t>
  </si>
  <si>
    <t>"viz. Vzorový řez D.1.1.2.1.a" 704,6*4,23</t>
  </si>
  <si>
    <t>30</t>
  </si>
  <si>
    <t>569941131</t>
  </si>
  <si>
    <t>Zpevnění krajnic asfaltovým recyklátem tl 110 mm</t>
  </si>
  <si>
    <t>936133370</t>
  </si>
  <si>
    <t>Zpevnění krajnic nebo komunikací pro pěší s rozprostřením a zhutněním, po zhutnění asfaltovým recyklátem tl. 110 mm</t>
  </si>
  <si>
    <t>https://podminky.urs.cz/item/CS_URS_2024_01/569941131</t>
  </si>
  <si>
    <t>"viz. Vzorový řez D.1.1.2.1.a" 704,6*0,5*2</t>
  </si>
  <si>
    <t>31</t>
  </si>
  <si>
    <t>573111112</t>
  </si>
  <si>
    <t>Postřik živičný infiltrační s posypem z asfaltu množství 1 kg/m2</t>
  </si>
  <si>
    <t>-1739455343</t>
  </si>
  <si>
    <t>Postřik infiltrační PI z asfaltu silničního s posypem kamenivem, v množství 1,00 kg/m2</t>
  </si>
  <si>
    <t>https://podminky.urs.cz/item/CS_URS_2024_01/573111112</t>
  </si>
  <si>
    <t>"viz. Vzorový řez D.1.1.2.1.a" 704,6*4,33</t>
  </si>
  <si>
    <t>32</t>
  </si>
  <si>
    <t>573211112</t>
  </si>
  <si>
    <t>Postřik živičný spojovací z asfaltu v množství 0,70 kg/m2</t>
  </si>
  <si>
    <t>722086016</t>
  </si>
  <si>
    <t>Postřik spojovací PS bez posypu kamenivem z asfaltu silničního, v množství 0,70 kg/m2</t>
  </si>
  <si>
    <t>https://podminky.urs.cz/item/CS_URS_2024_01/573211112</t>
  </si>
  <si>
    <t>"viz. Vzorový řez D.1.1.2.1.a" 704,6*4,12</t>
  </si>
  <si>
    <t>33</t>
  </si>
  <si>
    <t>577134221</t>
  </si>
  <si>
    <t>Asfaltový beton vrstva obrusná ACO 11 (ABS) tř. II tl 40 mm š přes 3 m z nemodifikovaného asfaltu</t>
  </si>
  <si>
    <t>-1542047392</t>
  </si>
  <si>
    <t>Asfaltový beton vrstva obrusná ACO 11 (ABS) s rozprostřením a se zhutněním z nemodifikovaného asfaltu v pruhu šířky přes 3 m tř. II, po zhutnění tl. 40 mm</t>
  </si>
  <si>
    <t>https://podminky.urs.cz/item/CS_URS_2024_01/577134221</t>
  </si>
  <si>
    <t>"viz. Vzorový řez D.1.1.2.1.a" 704,6*4,06</t>
  </si>
  <si>
    <t>34</t>
  </si>
  <si>
    <t>599142111</t>
  </si>
  <si>
    <t>Úprava zálivky dilatačních nebo pracovních spár v cementobetonovém krytu hl do 40 mm š přes 20 do 40 mm</t>
  </si>
  <si>
    <t>-1777142767</t>
  </si>
  <si>
    <t>Úprava zálivky dilatačních nebo pracovních spár v cementobetonovém krytu, hloubky do 40 mm, šířky přes 20 do 40 mm</t>
  </si>
  <si>
    <t>https://podminky.urs.cz/item/CS_URS_2024_01/599142111</t>
  </si>
  <si>
    <t>"ZÚ - viz. Podrobná situace D.1.1.2.1.a" 18,0</t>
  </si>
  <si>
    <t>Ostatní konstrukce a práce, bourání</t>
  </si>
  <si>
    <t>35</t>
  </si>
  <si>
    <t>919735111</t>
  </si>
  <si>
    <t>Řezání stávajícího živičného krytu hl do 50 mm</t>
  </si>
  <si>
    <t>-1433004982</t>
  </si>
  <si>
    <t>Řezání stávajícího živičného krytu nebo podkladu hloubky do 50 mm</t>
  </si>
  <si>
    <t>https://podminky.urs.cz/item/CS_URS_2024_01/919735111</t>
  </si>
  <si>
    <t>997</t>
  </si>
  <si>
    <t>Přesun sutě</t>
  </si>
  <si>
    <t>36</t>
  </si>
  <si>
    <t>997221571</t>
  </si>
  <si>
    <t>Vodorovná doprava vybouraných hmot do 1 km</t>
  </si>
  <si>
    <t>1417232958</t>
  </si>
  <si>
    <t>Vodorovná doprava vybouraných hmot bez naložení, ale se složením a s hrubým urovnáním na vzdálenost do 1 km</t>
  </si>
  <si>
    <t>https://podminky.urs.cz/item/CS_URS_2024_01/997221571</t>
  </si>
  <si>
    <t>"obrubníky" 1,230</t>
  </si>
  <si>
    <t>37</t>
  </si>
  <si>
    <t>997221579</t>
  </si>
  <si>
    <t>Příplatek ZKD 1 km u vodorovné dopravy vybouraných hmot</t>
  </si>
  <si>
    <t>1496824465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</si>
  <si>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</si>
  <si>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</si>
  <si>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21*1,230</t>
  </si>
  <si>
    <t>38</t>
  </si>
  <si>
    <t>997221861</t>
  </si>
  <si>
    <t>Poplatek za uložení na recyklační skládce (skládkovné) stavebního odpadu z prostého betonu pod kódem 17 01 01</t>
  </si>
  <si>
    <t>1099470037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</si>
  <si>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</si>
  <si>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</si>
  <si>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998</t>
  </si>
  <si>
    <t>Přesun hmot</t>
  </si>
  <si>
    <t>39</t>
  </si>
  <si>
    <t>998225111</t>
  </si>
  <si>
    <t>Přesun hmot pro pozemní komunikace s krytem z kamene, monolitickým betonovým nebo živičným</t>
  </si>
  <si>
    <t>298344451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</si>
  <si>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</si>
  <si>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</si>
  <si>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SO-801 - Biokoridor LBK 6</t>
  </si>
  <si>
    <t xml:space="preserve">    3 - Svislé a kompletní konstrukce</t>
  </si>
  <si>
    <t>111151231</t>
  </si>
  <si>
    <t>Pokosení trávníku lučního pl do 10000 m2 s odvozem do 20 km v rovině a svahu do 1:5</t>
  </si>
  <si>
    <t>1839244180</t>
  </si>
  <si>
    <t>Pokosení trávníku při souvislé ploše přes 1000 do 10000 m2 lučního v rovině nebo svahu do 1:5</t>
  </si>
  <si>
    <t>https://podminky.urs.cz/item/CS_URS_2024_01/111151231</t>
  </si>
  <si>
    <t>"pokosení před výsadbou" 7090,0</t>
  </si>
  <si>
    <t>112251101</t>
  </si>
  <si>
    <t>Odstranění pařezů průměru přes 100 do 300 mm</t>
  </si>
  <si>
    <t>kus</t>
  </si>
  <si>
    <t>-12131586</t>
  </si>
  <si>
    <t>Odstranění pařezů strojně s jejich vykopáním nebo vytrháním průměru přes 100 do 300 mm</t>
  </si>
  <si>
    <t>https://podminky.urs.cz/item/CS_URS_2024_01/112251101</t>
  </si>
  <si>
    <t>162201421</t>
  </si>
  <si>
    <t>Vodorovné přemístění pařezů do 1 km D přes 100 do 300 mm</t>
  </si>
  <si>
    <t>677357513</t>
  </si>
  <si>
    <t>Vodorovné přemístění větví, kmenů nebo pařezů s naložením, složením a dopravou do 1000 m pařezů kmenů, průměru přes 100 do 300 mm</t>
  </si>
  <si>
    <t>https://podminky.urs.cz/item/CS_URS_2024_01/162201421</t>
  </si>
  <si>
    <t>162301971</t>
  </si>
  <si>
    <t>Příplatek k vodorovnému přemístění pařezů D přes 100 do 300 mm ZKD 1 km</t>
  </si>
  <si>
    <t>-12570160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</si>
  <si>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</si>
  <si>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https://podminky.urs.cz/item/CS_URS_2024_01/162301971</t>
  </si>
  <si>
    <t>181451311</t>
  </si>
  <si>
    <t>Založení trávníku strojně v jedné operaci v rovině nebo na svahu do 1:5</t>
  </si>
  <si>
    <t>-369139954</t>
  </si>
  <si>
    <t>Založení trávníku strojně výsevem včetně utažení na ploše v rovině nebo na svahu do 1:5</t>
  </si>
  <si>
    <t>https://podminky.urs.cz/item/CS_URS_2024_01/181451311</t>
  </si>
  <si>
    <t>Poznámka k položce:_x000d_
V cenách jsou započteny i náklady na osetí, zapravení, urovnání povrchu hladkým válcem a na první pokosení, naložení shrabu na dopravní prostředek, odvoz do 20 km a jeho složení.</t>
  </si>
  <si>
    <t>"příprava půdy - viz. TZ D.1.9.1." 7090,0</t>
  </si>
  <si>
    <t>-463148612</t>
  </si>
  <si>
    <t>7090,0*0,02*1,03</t>
  </si>
  <si>
    <t>183101113</t>
  </si>
  <si>
    <t>Hloubení jamek bez výměny půdy zeminy skupiny 1 až 4 obj přes 0,02 do 0,05 m3 v rovině a svahu do 1:5</t>
  </si>
  <si>
    <t>1672794347</t>
  </si>
  <si>
    <t>Hloubení jamek pro vysazování rostlin v zemině skupiny 1 až 4 bez výměny půdy v rovině nebo na svahu do 1:5, objemu přes 0,02 do 0,05 m3</t>
  </si>
  <si>
    <t>https://podminky.urs.cz/item/CS_URS_2024_01/183101113</t>
  </si>
  <si>
    <t>"keře - viz. TZ D.1.9.1." 360</t>
  </si>
  <si>
    <t>183101115</t>
  </si>
  <si>
    <t>Hloubení jamek bez výměny půdy zeminy skupiny 1 až 4 obj přes 0,125 do 0,4 m3 v rovině a svahu do 1:5</t>
  </si>
  <si>
    <t>-844974728</t>
  </si>
  <si>
    <t>Hloubení jamek pro vysazování rostlin v zemině skupiny 1 až 4 bez výměny půdy v rovině nebo na svahu do 1:5, objemu přes 0,125 do 0,40 m3</t>
  </si>
  <si>
    <t>https://podminky.urs.cz/item/CS_URS_2024_01/183101115</t>
  </si>
  <si>
    <t>"stromy - viz. TZ D.1.9.1." 36</t>
  </si>
  <si>
    <t>183403112</t>
  </si>
  <si>
    <t>Obdělání půdy oráním na hl přes 0,1 do 0,2 m v rovině a svahu do 1:5</t>
  </si>
  <si>
    <t>1485499211</t>
  </si>
  <si>
    <t>Obdělání půdy oráním hl. přes 100 do 200 mm v rovině nebo na svahu do 1:5</t>
  </si>
  <si>
    <t>https://podminky.urs.cz/item/CS_URS_2024_01/183403112</t>
  </si>
  <si>
    <t>183403151</t>
  </si>
  <si>
    <t>Obdělání půdy smykováním v rovině a svahu do 1:5</t>
  </si>
  <si>
    <t>-1683602479</t>
  </si>
  <si>
    <t>Obdělání půdy smykováním v rovině nebo na svahu do 1:5</t>
  </si>
  <si>
    <t>https://podminky.urs.cz/item/CS_URS_2024_01/183403151</t>
  </si>
  <si>
    <t>183403152</t>
  </si>
  <si>
    <t>Obdělání půdy vláčením v rovině a svahu do 1:5</t>
  </si>
  <si>
    <t>289860769</t>
  </si>
  <si>
    <t>Obdělání půdy vláčením v rovině nebo na svahu do 1:5</t>
  </si>
  <si>
    <t>https://podminky.urs.cz/item/CS_URS_2024_01/183403152</t>
  </si>
  <si>
    <t>183403161</t>
  </si>
  <si>
    <t>Obdělání půdy válením v rovině a svahu do 1:5</t>
  </si>
  <si>
    <t>1900589518</t>
  </si>
  <si>
    <t>Obdělání půdy válením v rovině nebo na svahu do 1:5</t>
  </si>
  <si>
    <t>https://podminky.urs.cz/item/CS_URS_2024_01/183403161</t>
  </si>
  <si>
    <t>Poznámka k položce:_x000d_
Uválcování po zasetí je zahrnuto v položce založení trávníku.</t>
  </si>
  <si>
    <t>"příprava půdy (uválcování před zasetím) - viz. TZ D.1.9.1." 7090,0</t>
  </si>
  <si>
    <t>184102111</t>
  </si>
  <si>
    <t>Výsadba dřeviny s balem D přes 0,1 do 0,2 m do jamky se zalitím v rovině a svahu do 1:5</t>
  </si>
  <si>
    <t>-1131319460</t>
  </si>
  <si>
    <t>Výsadba dřeviny s balem do předem vyhloubené jamky se zalitím v rovině nebo na svahu do 1:5, při průměru balu přes 100 do 200 mm</t>
  </si>
  <si>
    <t>https://podminky.urs.cz/item/CS_URS_2024_01/184102111</t>
  </si>
  <si>
    <t>02699002-R</t>
  </si>
  <si>
    <t>Dodávka keřů s balem v. 40-60 cm</t>
  </si>
  <si>
    <t>ks</t>
  </si>
  <si>
    <t>-1803889580</t>
  </si>
  <si>
    <t xml:space="preserve">Poznámka k položce:_x000d_
2-3-leté zapěstované sazenice:_x000d_
Hloh obecný (Crataegus laevigata)         48 ks_x000d_
Višeň křovitá (Prunus fruticosa)             84 ks_x000d_
Dřín obecný (Cornus mas)                    72 ks_x000d_
Ptačí zob obecný (Ligustrum vulgare)   156 ks</t>
  </si>
  <si>
    <t>184102112</t>
  </si>
  <si>
    <t>Výsadba dřeviny s balem D přes 0,2 do 0,3 m do jamky se zalitím v rovině a svahu do 1:5</t>
  </si>
  <si>
    <t>-656174973</t>
  </si>
  <si>
    <t>Výsadba dřeviny s balem do předem vyhloubené jamky se zalitím v rovině nebo na svahu do 1:5, při průměru balu přes 200 do 300 mm</t>
  </si>
  <si>
    <t>https://podminky.urs.cz/item/CS_URS_2024_01/184102112</t>
  </si>
  <si>
    <t>02699014-R</t>
  </si>
  <si>
    <t>Dodávka stromků s balem, v. kmene 1,8-2,2 m se zapěstovanou korunkou</t>
  </si>
  <si>
    <t>117238177</t>
  </si>
  <si>
    <t xml:space="preserve">Poznámka k položce:_x000d_
Dub letní (Quercus robur)             9 ks_x000d_
Habr obecný (Carpinus betulus)     9 ks_x000d_
Lípa srdčitá (Tilia cordata)            9 ks_x000d_
Javor babyka (Acer campestre)     9 ks</t>
  </si>
  <si>
    <t>184215112</t>
  </si>
  <si>
    <t>Ukotvení kmene dřevin v rovině nebo na svahu do 1:5 jedním kůlem D do 0,1 m dl přes 1 do 2 m</t>
  </si>
  <si>
    <t>2141479797</t>
  </si>
  <si>
    <t>Ukotvení dřeviny kůly v rovině nebo na svahu do 1:5 jedním kůlem, délky přes 1 do 2 m</t>
  </si>
  <si>
    <t>https://podminky.urs.cz/item/CS_URS_2024_01/184215112</t>
  </si>
  <si>
    <t>Poznámka k položce:_x000d_
Cena zahrnuje úvazek.</t>
  </si>
  <si>
    <t>60599010-R</t>
  </si>
  <si>
    <t>Kolíky ke keřům - označník smrkový impregnovaný dl. 100 cm, průměr 4 cm</t>
  </si>
  <si>
    <t>-1522214435</t>
  </si>
  <si>
    <t>184215113</t>
  </si>
  <si>
    <t>Ukotvení kmene dřevin v rovině nebo na svahu do 1:5 jedním kůlem D do 0,1 m dl přes 2 do 3 m</t>
  </si>
  <si>
    <t>-140381589</t>
  </si>
  <si>
    <t>Ukotvení dřeviny kůly v rovině nebo na svahu do 1:5 jedním kůlem, délky přes 2 do 3 m</t>
  </si>
  <si>
    <t>https://podminky.urs.cz/item/CS_URS_2024_01/184215113</t>
  </si>
  <si>
    <t>60591255</t>
  </si>
  <si>
    <t>kůl vyvazovací dřevěný impregnovaný D 8cm dl 2,5m</t>
  </si>
  <si>
    <t>-1099750316</t>
  </si>
  <si>
    <t>184801121</t>
  </si>
  <si>
    <t>Ošetřování vysazených dřevin soliterních v rovině a svahu do 1:5</t>
  </si>
  <si>
    <t>1449672239</t>
  </si>
  <si>
    <t>Ošetření vysazených dřevin solitérních v rovině nebo na svahu do 1:5</t>
  </si>
  <si>
    <t>https://podminky.urs.cz/item/CS_URS_2024_01/184801121</t>
  </si>
  <si>
    <t>Poznámka k položce:_x000d_
Ceny jsou určeny pouze pro jednorázové ošetření při výsadbě.</t>
  </si>
  <si>
    <t>360+36</t>
  </si>
  <si>
    <t>184813133</t>
  </si>
  <si>
    <t>Ochrana listnatých dřevin do 70 cm před okusem chemickým nátěrem v rovině a svahu do 1:5</t>
  </si>
  <si>
    <t>100 kus</t>
  </si>
  <si>
    <t>-327249508</t>
  </si>
  <si>
    <t>Ochrana dřevin před okusem zvěří chemicky nátěrem, v rovině nebo ve svahu do 1:5 listnatých, výšky do 70 cm</t>
  </si>
  <si>
    <t>https://podminky.urs.cz/item/CS_URS_2024_01/184813133</t>
  </si>
  <si>
    <t>"keře" 360/100</t>
  </si>
  <si>
    <t>184813134</t>
  </si>
  <si>
    <t>Ochrana listnatých dřevin přes 70 cm před okusem chemickým nátěrem v rovině a svahu do 1:5</t>
  </si>
  <si>
    <t>861294400</t>
  </si>
  <si>
    <t>Ochrana dřevin před okusem zvěří chemicky nátěrem, v rovině nebo ve svahu do 1:5 listnatých, výšky přes 70 cm</t>
  </si>
  <si>
    <t>https://podminky.urs.cz/item/CS_URS_2024_01/184813134</t>
  </si>
  <si>
    <t>"stromy" 36/100</t>
  </si>
  <si>
    <t>00599003-R</t>
  </si>
  <si>
    <t>Repelent</t>
  </si>
  <si>
    <t>1291498079</t>
  </si>
  <si>
    <t>Poznámka k položce:_x000d_
5 kg/1000 ks sazenic</t>
  </si>
  <si>
    <t>(360+36)*0,005</t>
  </si>
  <si>
    <t>184911431</t>
  </si>
  <si>
    <t>Mulčování rostlin kůrou tl přes 0,1 do 0,15 m v rovině a svahu do 1:5</t>
  </si>
  <si>
    <t>-868051947</t>
  </si>
  <si>
    <t>Mulčování vysazených rostlin mulčovací kůrou, tl. přes 100 do 150 mm v rovině nebo na svahu do 1:5</t>
  </si>
  <si>
    <t>https://podminky.urs.cz/item/CS_URS_2024_01/184911431</t>
  </si>
  <si>
    <t>Poznámka k položce:_x000d_
K mulčování lze použít štěpku z pokácených keřů a větví stromů nebo pokosenou trávu.</t>
  </si>
  <si>
    <t>"1 m2/ks" (360+36)*1,0</t>
  </si>
  <si>
    <t>10391100</t>
  </si>
  <si>
    <t>kůra mulčovací VL</t>
  </si>
  <si>
    <t>-1700245355</t>
  </si>
  <si>
    <t>396,0*0,15</t>
  </si>
  <si>
    <t>185804311</t>
  </si>
  <si>
    <t>Zalití rostlin vodou plocha do 20 m2</t>
  </si>
  <si>
    <t>830921332</t>
  </si>
  <si>
    <t>Zalití rostlin vodou plochy záhonů jednotlivě do 20 m2</t>
  </si>
  <si>
    <t>https://podminky.urs.cz/item/CS_URS_2024_01/185804311</t>
  </si>
  <si>
    <t>Poznámka k položce:_x000d_
V ceně je zahrnuta dodávka vody.</t>
  </si>
  <si>
    <t>"keře" 360*0,020</t>
  </si>
  <si>
    <t>"stromy" 36*0,060</t>
  </si>
  <si>
    <t>185851121</t>
  </si>
  <si>
    <t>Dovoz vody pro zálivku rostlin za vzdálenost do 1000 m</t>
  </si>
  <si>
    <t>-563427798</t>
  </si>
  <si>
    <t>Dovoz vody pro zálivku rostlin na vzdálenost do 1000 m</t>
  </si>
  <si>
    <t>https://podminky.urs.cz/item/CS_URS_2024_01/185851121</t>
  </si>
  <si>
    <t>185851129</t>
  </si>
  <si>
    <t>Příplatek k dovozu vody pro zálivku rostlin do 1000 m ZKD 1000 m</t>
  </si>
  <si>
    <t>-607738118</t>
  </si>
  <si>
    <t>Dovoz vody pro zálivku rostlin Příplatek k ceně za každých dalších i započatých 1000 m</t>
  </si>
  <si>
    <t>https://podminky.urs.cz/item/CS_URS_2024_01/185851129</t>
  </si>
  <si>
    <t>Svislé a kompletní konstrukce</t>
  </si>
  <si>
    <t>348999002-R</t>
  </si>
  <si>
    <t>Brána oplocenky 3,0x1,6 m z lesnického pletiva + dřevěný rám</t>
  </si>
  <si>
    <t>1770455669</t>
  </si>
  <si>
    <t>"viz. TZ D.1.9.1." 6</t>
  </si>
  <si>
    <t>348999004-R</t>
  </si>
  <si>
    <t>Oplocení z lesnického pletiva 1,6/19, v. 160 cm + králičího pletiva v. 50 cm</t>
  </si>
  <si>
    <t>1226728543</t>
  </si>
  <si>
    <t>Poznámka k položce:_x000d_
Lesnické pletivo v. 160 cm, síla drátu 1,6 mm, počet ok 19. Pletivo musí být ve spodní části uprostřed pole přichycené k terénu (např. roxorem). Ve spodní části bude na lesnické pletivo upevněno králičí pletivo v. 50 cm, oko 13 mm. Frézované impregnované kůly D do 20 cm, dl. 2,0 m, zaražené po 3 m, vzpěry frézované D do 15 cm v rozích a na každém 3. kůlu. Oplocení je třeba ponechat na místě 7-10 let, po uplynutí této doby bude zrušeno.</t>
  </si>
  <si>
    <t>"viz. TZ D.1.9.1." 833,0</t>
  </si>
  <si>
    <t>998231311</t>
  </si>
  <si>
    <t>Přesun hmot pro sadovnické a krajinářské úpravy vodorovně do 5000 m</t>
  </si>
  <si>
    <t>-40116398</t>
  </si>
  <si>
    <t>Přesun hmot pro sadovnické a krajinářské úpravy strojně dopravní vzdálenost do 5000 m</t>
  </si>
  <si>
    <t>https://podminky.urs.cz/item/CS_URS_2024_01/998231311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</si>
  <si>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</si>
  <si>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</si>
  <si>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</si>
  <si>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</si>
  <si>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</si>
  <si>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</si>
  <si>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</si>
  <si>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</si>
  <si>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</si>
  <si>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</si>
  <si>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</si>
  <si>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</si>
  <si>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</si>
  <si>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>Zřízení zařízení staveniště, jeho připojení na sítě, oplocení prostoru a jejich následné odstranění.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</si>
  <si>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 
Plocha zařízení staveniště 300 m2 bude zpevněna silničními panely, před pokládkou panelů bude provedena skrývka ornice v tl. 300 mm, která bude po ukončení stavby opět rozprostřena. Poté bude provedena rekultivace plochy (kypření, hnojení, smykování atd.)</t>
  </si>
  <si>
    <t>031002002</t>
  </si>
  <si>
    <t>Dopravní značení na staveništi</t>
  </si>
  <si>
    <t>-1385081044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</si>
  <si>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stavby.</t>
  </si>
  <si>
    <t>031004000</t>
  </si>
  <si>
    <t>Práce v ochranném pásmu</t>
  </si>
  <si>
    <t>-1552201142</t>
  </si>
  <si>
    <t>Poznámka k položce:_x000d_
Práce v ochranném pásmu lesních porostů a hřbitova.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</si>
  <si>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</si>
  <si>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</si>
  <si>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</si>
  <si>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</si>
  <si>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</si>
  <si>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dl. cesty 705 m, výsadba</t>
  </si>
  <si>
    <t>091003000</t>
  </si>
  <si>
    <t xml:space="preserve">Geodetické práce po výstavbě </t>
  </si>
  <si>
    <t>-1902243394</t>
  </si>
  <si>
    <t>Geodetické práce po výstavbě</t>
  </si>
  <si>
    <t>Poznámka k položce:_x000d_
Geodetické zaměření skutečně provedeného díla pro kolaudační řízení, případné majetkové vypořádání a zápis díla do KN. 3x v grafické (tištěné) podobě a 1x v digitálním vyhotovení.</t>
  </si>
  <si>
    <t>091204000</t>
  </si>
  <si>
    <t>Dokumentace skutečného provedení stavby</t>
  </si>
  <si>
    <t>-1309848591</t>
  </si>
  <si>
    <t>Poznámka k položce:_x000d_
Vypracování projektové dokumentace skutečného provedení díla 3x v grafické (tištěné) podobě a 1x v digitálním vyhotovení (Bude požadováno pouze v případě změn).</t>
  </si>
  <si>
    <t>091404000</t>
  </si>
  <si>
    <t>Zkoušky, atesty a revize podle ČSN a případných jiných právních nebo technických předpisů</t>
  </si>
  <si>
    <t>1213016086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</si>
  <si>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</t>
  </si>
  <si>
    <t>091406000</t>
  </si>
  <si>
    <t>Publicita projektu - informační tabule</t>
  </si>
  <si>
    <t>-275600505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</si>
  <si>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</si>
  <si>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091806000</t>
  </si>
  <si>
    <t>Zajištění všech nezbytných průzkumů nutných pro řádné provádění a dokončení díla</t>
  </si>
  <si>
    <t>392659149</t>
  </si>
  <si>
    <t xml:space="preserve">Poznámka k položce:_x000d_
- předběžný záchranný archeologický výzkum </t>
  </si>
  <si>
    <t>091806001</t>
  </si>
  <si>
    <t>Analýza všech druhů odpadů ukládaných na skládku</t>
  </si>
  <si>
    <t>262144</t>
  </si>
  <si>
    <t>104649105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</si>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</sst>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202111" TargetMode="External" /><Relationship Id="rId2" Type="http://schemas.openxmlformats.org/officeDocument/2006/relationships/hyperlink" Target="https://podminky.urs.cz/item/CS_URS_2024_01/121151105" TargetMode="External" /><Relationship Id="rId3" Type="http://schemas.openxmlformats.org/officeDocument/2006/relationships/hyperlink" Target="https://podminky.urs.cz/item/CS_URS_2024_01/121151126" TargetMode="External" /><Relationship Id="rId4" Type="http://schemas.openxmlformats.org/officeDocument/2006/relationships/hyperlink" Target="https://podminky.urs.cz/item/CS_URS_2024_01/122552204" TargetMode="External" /><Relationship Id="rId5" Type="http://schemas.openxmlformats.org/officeDocument/2006/relationships/hyperlink" Target="https://podminky.urs.cz/item/CS_URS_2024_01/131251100" TargetMode="External" /><Relationship Id="rId6" Type="http://schemas.openxmlformats.org/officeDocument/2006/relationships/hyperlink" Target="https://podminky.urs.cz/item/CS_URS_2024_01/132251104" TargetMode="External" /><Relationship Id="rId7" Type="http://schemas.openxmlformats.org/officeDocument/2006/relationships/hyperlink" Target="https://podminky.urs.cz/item/CS_URS_2024_01/162351103" TargetMode="External" /><Relationship Id="rId8" Type="http://schemas.openxmlformats.org/officeDocument/2006/relationships/hyperlink" Target="https://podminky.urs.cz/item/CS_URS_2024_01/162751117" TargetMode="External" /><Relationship Id="rId9" Type="http://schemas.openxmlformats.org/officeDocument/2006/relationships/hyperlink" Target="https://podminky.urs.cz/item/CS_URS_2024_01/162751119" TargetMode="External" /><Relationship Id="rId10" Type="http://schemas.openxmlformats.org/officeDocument/2006/relationships/hyperlink" Target="https://podminky.urs.cz/item/CS_URS_2024_01/171151131" TargetMode="External" /><Relationship Id="rId11" Type="http://schemas.openxmlformats.org/officeDocument/2006/relationships/hyperlink" Target="https://podminky.urs.cz/item/CS_URS_2024_01/171201231" TargetMode="External" /><Relationship Id="rId12" Type="http://schemas.openxmlformats.org/officeDocument/2006/relationships/hyperlink" Target="https://podminky.urs.cz/item/CS_URS_2024_01/171251201" TargetMode="External" /><Relationship Id="rId13" Type="http://schemas.openxmlformats.org/officeDocument/2006/relationships/hyperlink" Target="https://podminky.urs.cz/item/CS_URS_2024_01/174151101" TargetMode="External" /><Relationship Id="rId14" Type="http://schemas.openxmlformats.org/officeDocument/2006/relationships/hyperlink" Target="https://podminky.urs.cz/item/CS_URS_2024_01/181351113" TargetMode="External" /><Relationship Id="rId15" Type="http://schemas.openxmlformats.org/officeDocument/2006/relationships/hyperlink" Target="https://podminky.urs.cz/item/CS_URS_2024_01/181451121" TargetMode="External" /><Relationship Id="rId16" Type="http://schemas.openxmlformats.org/officeDocument/2006/relationships/hyperlink" Target="https://podminky.urs.cz/item/CS_URS_2024_01/181451123" TargetMode="External" /><Relationship Id="rId17" Type="http://schemas.openxmlformats.org/officeDocument/2006/relationships/hyperlink" Target="https://podminky.urs.cz/item/CS_URS_2024_01/181951112" TargetMode="External" /><Relationship Id="rId18" Type="http://schemas.openxmlformats.org/officeDocument/2006/relationships/hyperlink" Target="https://podminky.urs.cz/item/CS_URS_2024_01/182151111" TargetMode="External" /><Relationship Id="rId19" Type="http://schemas.openxmlformats.org/officeDocument/2006/relationships/hyperlink" Target="https://podminky.urs.cz/item/CS_URS_2024_01/182251101" TargetMode="External" /><Relationship Id="rId20" Type="http://schemas.openxmlformats.org/officeDocument/2006/relationships/hyperlink" Target="https://podminky.urs.cz/item/CS_URS_2024_01/211531111" TargetMode="External" /><Relationship Id="rId21" Type="http://schemas.openxmlformats.org/officeDocument/2006/relationships/hyperlink" Target="https://podminky.urs.cz/item/CS_URS_2024_01/211971122" TargetMode="External" /><Relationship Id="rId22" Type="http://schemas.openxmlformats.org/officeDocument/2006/relationships/hyperlink" Target="https://podminky.urs.cz/item/CS_URS_2024_01/212755214" TargetMode="External" /><Relationship Id="rId23" Type="http://schemas.openxmlformats.org/officeDocument/2006/relationships/hyperlink" Target="https://podminky.urs.cz/item/CS_URS_2024_01/561041121" TargetMode="External" /><Relationship Id="rId24" Type="http://schemas.openxmlformats.org/officeDocument/2006/relationships/hyperlink" Target="https://podminky.urs.cz/item/CS_URS_2024_01/564851111" TargetMode="External" /><Relationship Id="rId25" Type="http://schemas.openxmlformats.org/officeDocument/2006/relationships/hyperlink" Target="https://podminky.urs.cz/item/CS_URS_2024_01/565155121" TargetMode="External" /><Relationship Id="rId26" Type="http://schemas.openxmlformats.org/officeDocument/2006/relationships/hyperlink" Target="https://podminky.urs.cz/item/CS_URS_2024_01/569941131" TargetMode="External" /><Relationship Id="rId27" Type="http://schemas.openxmlformats.org/officeDocument/2006/relationships/hyperlink" Target="https://podminky.urs.cz/item/CS_URS_2024_01/573111112" TargetMode="External" /><Relationship Id="rId28" Type="http://schemas.openxmlformats.org/officeDocument/2006/relationships/hyperlink" Target="https://podminky.urs.cz/item/CS_URS_2024_01/573211112" TargetMode="External" /><Relationship Id="rId29" Type="http://schemas.openxmlformats.org/officeDocument/2006/relationships/hyperlink" Target="https://podminky.urs.cz/item/CS_URS_2024_01/577134221" TargetMode="External" /><Relationship Id="rId30" Type="http://schemas.openxmlformats.org/officeDocument/2006/relationships/hyperlink" Target="https://podminky.urs.cz/item/CS_URS_2024_01/599142111" TargetMode="External" /><Relationship Id="rId31" Type="http://schemas.openxmlformats.org/officeDocument/2006/relationships/hyperlink" Target="https://podminky.urs.cz/item/CS_URS_2024_01/919735111" TargetMode="External" /><Relationship Id="rId32" Type="http://schemas.openxmlformats.org/officeDocument/2006/relationships/hyperlink" Target="https://podminky.urs.cz/item/CS_URS_2024_01/997221571" TargetMode="External" /><Relationship Id="rId33" Type="http://schemas.openxmlformats.org/officeDocument/2006/relationships/hyperlink" Target="https://podminky.urs.cz/item/CS_URS_2024_01/997221579" TargetMode="External" /><Relationship Id="rId34" Type="http://schemas.openxmlformats.org/officeDocument/2006/relationships/hyperlink" Target="https://podminky.urs.cz/item/CS_URS_2024_01/997221861" TargetMode="External" /><Relationship Id="rId35" Type="http://schemas.openxmlformats.org/officeDocument/2006/relationships/hyperlink" Target="https://podminky.urs.cz/item/CS_URS_2024_01/998225111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hyperlink" Target="https://podminky.urs.cz/item/CS_URS_2024_01/112251101" TargetMode="External" /><Relationship Id="rId3" Type="http://schemas.openxmlformats.org/officeDocument/2006/relationships/hyperlink" Target="https://podminky.urs.cz/item/CS_URS_2024_01/162201421" TargetMode="External" /><Relationship Id="rId4" Type="http://schemas.openxmlformats.org/officeDocument/2006/relationships/hyperlink" Target="https://podminky.urs.cz/item/CS_URS_2024_01/162301971" TargetMode="External" /><Relationship Id="rId5" Type="http://schemas.openxmlformats.org/officeDocument/2006/relationships/hyperlink" Target="https://podminky.urs.cz/item/CS_URS_2024_01/181451311" TargetMode="External" /><Relationship Id="rId6" Type="http://schemas.openxmlformats.org/officeDocument/2006/relationships/hyperlink" Target="https://podminky.urs.cz/item/CS_URS_2024_01/183101113" TargetMode="External" /><Relationship Id="rId7" Type="http://schemas.openxmlformats.org/officeDocument/2006/relationships/hyperlink" Target="https://podminky.urs.cz/item/CS_URS_2024_01/183101115" TargetMode="External" /><Relationship Id="rId8" Type="http://schemas.openxmlformats.org/officeDocument/2006/relationships/hyperlink" Target="https://podminky.urs.cz/item/CS_URS_2024_01/183403112" TargetMode="External" /><Relationship Id="rId9" Type="http://schemas.openxmlformats.org/officeDocument/2006/relationships/hyperlink" Target="https://podminky.urs.cz/item/CS_URS_2024_01/183403151" TargetMode="External" /><Relationship Id="rId10" Type="http://schemas.openxmlformats.org/officeDocument/2006/relationships/hyperlink" Target="https://podminky.urs.cz/item/CS_URS_2024_01/183403152" TargetMode="External" /><Relationship Id="rId11" Type="http://schemas.openxmlformats.org/officeDocument/2006/relationships/hyperlink" Target="https://podminky.urs.cz/item/CS_URS_2024_01/183403161" TargetMode="External" /><Relationship Id="rId12" Type="http://schemas.openxmlformats.org/officeDocument/2006/relationships/hyperlink" Target="https://podminky.urs.cz/item/CS_URS_2024_01/184102111" TargetMode="External" /><Relationship Id="rId13" Type="http://schemas.openxmlformats.org/officeDocument/2006/relationships/hyperlink" Target="https://podminky.urs.cz/item/CS_URS_2024_01/184102112" TargetMode="External" /><Relationship Id="rId14" Type="http://schemas.openxmlformats.org/officeDocument/2006/relationships/hyperlink" Target="https://podminky.urs.cz/item/CS_URS_2024_01/184215112" TargetMode="External" /><Relationship Id="rId15" Type="http://schemas.openxmlformats.org/officeDocument/2006/relationships/hyperlink" Target="https://podminky.urs.cz/item/CS_URS_2024_01/184215113" TargetMode="External" /><Relationship Id="rId16" Type="http://schemas.openxmlformats.org/officeDocument/2006/relationships/hyperlink" Target="https://podminky.urs.cz/item/CS_URS_2024_01/184801121" TargetMode="External" /><Relationship Id="rId17" Type="http://schemas.openxmlformats.org/officeDocument/2006/relationships/hyperlink" Target="https://podminky.urs.cz/item/CS_URS_2024_01/184813133" TargetMode="External" /><Relationship Id="rId18" Type="http://schemas.openxmlformats.org/officeDocument/2006/relationships/hyperlink" Target="https://podminky.urs.cz/item/CS_URS_2024_01/184813134" TargetMode="External" /><Relationship Id="rId19" Type="http://schemas.openxmlformats.org/officeDocument/2006/relationships/hyperlink" Target="https://podminky.urs.cz/item/CS_URS_2024_01/184911431" TargetMode="External" /><Relationship Id="rId20" Type="http://schemas.openxmlformats.org/officeDocument/2006/relationships/hyperlink" Target="https://podminky.urs.cz/item/CS_URS_2024_01/185804311" TargetMode="External" /><Relationship Id="rId21" Type="http://schemas.openxmlformats.org/officeDocument/2006/relationships/hyperlink" Target="https://podminky.urs.cz/item/CS_URS_2024_01/185851121" TargetMode="External" /><Relationship Id="rId22" Type="http://schemas.openxmlformats.org/officeDocument/2006/relationships/hyperlink" Target="https://podminky.urs.cz/item/CS_URS_2024_01/185851129" TargetMode="External" /><Relationship Id="rId23" Type="http://schemas.openxmlformats.org/officeDocument/2006/relationships/hyperlink" Target="https://podminky.urs.cz/item/CS_URS_2024_01/998231311" TargetMode="External" /><Relationship Id="rId2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HRD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Polní cesta HPC 3 s LBK 6 Bousov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14. 3. 2024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ČR-SPÚ, Pobočka Chrudim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Agroprojekce Litomyšl,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'SO-101 - Cesta HPC 3'!J30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'SO-101 - Cesta HPC 3'!P86</f>
        <v>0</v>
      </c>
      <c r="AV55" s="120">
        <f>'SO-101 - Cesta HPC 3'!J33</f>
        <v>0</v>
      </c>
      <c r="AW55" s="120">
        <f>'SO-101 - Cesta HPC 3'!J34</f>
        <v>0</v>
      </c>
      <c r="AX55" s="120">
        <f>'SO-101 - Cesta HPC 3'!J35</f>
        <v>0</v>
      </c>
      <c r="AY55" s="120">
        <f>'SO-101 - Cesta HPC 3'!J36</f>
        <v>0</v>
      </c>
      <c r="AZ55" s="120">
        <f>'SO-101 - Cesta HPC 3'!F33</f>
        <v>0</v>
      </c>
      <c r="BA55" s="120">
        <f>'SO-101 - Cesta HPC 3'!F34</f>
        <v>0</v>
      </c>
      <c r="BB55" s="120">
        <f>'SO-101 - Cesta HPC 3'!F35</f>
        <v>0</v>
      </c>
      <c r="BC55" s="120">
        <f>'SO-101 - Cesta HPC 3'!F36</f>
        <v>0</v>
      </c>
      <c r="BD55" s="122">
        <f>'SO-101 - Cesta HPC 3'!F37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81</v>
      </c>
      <c r="CM55" s="123" t="s">
        <v>82</v>
      </c>
    </row>
    <row r="56" s="7" customFormat="1" ht="16.5" customHeight="1">
      <c r="A56" s="111" t="s">
        <v>75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'SO-801 - Biokoridor LBK 6'!J30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'SO-801 - Biokoridor LBK 6'!P83</f>
        <v>0</v>
      </c>
      <c r="AV56" s="120">
        <f>'SO-801 - Biokoridor LBK 6'!J33</f>
        <v>0</v>
      </c>
      <c r="AW56" s="120">
        <f>'SO-801 - Biokoridor LBK 6'!J34</f>
        <v>0</v>
      </c>
      <c r="AX56" s="120">
        <f>'SO-801 - Biokoridor LBK 6'!J35</f>
        <v>0</v>
      </c>
      <c r="AY56" s="120">
        <f>'SO-801 - Biokoridor LBK 6'!J36</f>
        <v>0</v>
      </c>
      <c r="AZ56" s="120">
        <f>'SO-801 - Biokoridor LBK 6'!F33</f>
        <v>0</v>
      </c>
      <c r="BA56" s="120">
        <f>'SO-801 - Biokoridor LBK 6'!F34</f>
        <v>0</v>
      </c>
      <c r="BB56" s="120">
        <f>'SO-801 - Biokoridor LBK 6'!F35</f>
        <v>0</v>
      </c>
      <c r="BC56" s="120">
        <f>'SO-801 - Biokoridor LBK 6'!F36</f>
        <v>0</v>
      </c>
      <c r="BD56" s="122">
        <f>'SO-801 - Biokoridor LBK 6'!F37</f>
        <v>0</v>
      </c>
      <c r="BE56" s="7"/>
      <c r="BT56" s="123" t="s">
        <v>79</v>
      </c>
      <c r="BV56" s="123" t="s">
        <v>73</v>
      </c>
      <c r="BW56" s="123" t="s">
        <v>85</v>
      </c>
      <c r="BX56" s="123" t="s">
        <v>5</v>
      </c>
      <c r="CL56" s="123" t="s">
        <v>86</v>
      </c>
      <c r="CM56" s="123" t="s">
        <v>82</v>
      </c>
    </row>
    <row r="57" s="7" customFormat="1" ht="16.5" customHeight="1">
      <c r="A57" s="111" t="s">
        <v>75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'VON - Vedlejší a ostatní 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87</v>
      </c>
      <c r="AR57" s="118"/>
      <c r="AS57" s="124">
        <v>0</v>
      </c>
      <c r="AT57" s="125">
        <f>ROUND(SUM(AV57:AW57),2)</f>
        <v>0</v>
      </c>
      <c r="AU57" s="126">
        <f>'VON - Vedlejší a ostatní ...'!P82</f>
        <v>0</v>
      </c>
      <c r="AV57" s="125">
        <f>'VON - Vedlejší a ostatní ...'!J33</f>
        <v>0</v>
      </c>
      <c r="AW57" s="125">
        <f>'VON - Vedlejší a ostatní ...'!J34</f>
        <v>0</v>
      </c>
      <c r="AX57" s="125">
        <f>'VON - Vedlejší a ostatní ...'!J35</f>
        <v>0</v>
      </c>
      <c r="AY57" s="125">
        <f>'VON - Vedlejší a ostatní ...'!J36</f>
        <v>0</v>
      </c>
      <c r="AZ57" s="125">
        <f>'VON - Vedlejší a ostatní ...'!F33</f>
        <v>0</v>
      </c>
      <c r="BA57" s="125">
        <f>'VON - Vedlejší a ostatní ...'!F34</f>
        <v>0</v>
      </c>
      <c r="BB57" s="125">
        <f>'VON - Vedlejší a ostatní ...'!F35</f>
        <v>0</v>
      </c>
      <c r="BC57" s="125">
        <f>'VON - Vedlejší a ostatní ...'!F36</f>
        <v>0</v>
      </c>
      <c r="BD57" s="127">
        <f>'VON - Vedlejší a ostatní ...'!F37</f>
        <v>0</v>
      </c>
      <c r="BE57" s="7"/>
      <c r="BT57" s="123" t="s">
        <v>79</v>
      </c>
      <c r="BV57" s="123" t="s">
        <v>73</v>
      </c>
      <c r="BW57" s="123" t="s">
        <v>89</v>
      </c>
      <c r="BX57" s="123" t="s">
        <v>5</v>
      </c>
      <c r="CL57" s="123" t="s">
        <v>19</v>
      </c>
      <c r="CM57" s="123" t="s">
        <v>82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3MNO8PSz85OQ6PhMlMt9vU64Stucn4trLlCBwsRx1idtm7bOa4kKW7wrmxq/p8ai2bBLBi8KR3vOb+wc2oX4VQ==" hashValue="vsj71d8dym/vgCJnXmi5ZuzQGgDs9VBk/12J2DJN1H9kcLT8+81Tyj6YiIcbsPTlwxs6QAhpOHrCYh7+FkRBq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-101 - Cesta HPC 3'!C2" display="/"/>
    <hyperlink ref="A56" location="'SO-801 - Biokoridor LBK 6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Polní cesta HPC 3 s LBK 6 Bousov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81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14. 3. 2024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ROUND((SUM(BE86:BE259)),  2)</f>
        <v>0</v>
      </c>
      <c r="G33" s="38"/>
      <c r="H33" s="38"/>
      <c r="I33" s="148">
        <v>0.20999999999999999</v>
      </c>
      <c r="J33" s="147">
        <f>ROUND(((SUM(BE86:BE259))*I33),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ROUND((SUM(BF86:BF259)),  2)</f>
        <v>0</v>
      </c>
      <c r="G34" s="38"/>
      <c r="H34" s="38"/>
      <c r="I34" s="148">
        <v>0.12</v>
      </c>
      <c r="J34" s="147">
        <f>ROUND(((SUM(BF86:BF259))*I34),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ROUND((SUM(BG86:BG259)),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ROUND((SUM(BH86:BH259)),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ROUND((SUM(BI86:BI259)),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Polní cesta HPC 3 s LBK 6 Bousov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SO-101 - Cesta HPC 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14. 3. 2024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ČR-SPÚ, Pobočka Chrudim</v>
      </c>
      <c r="G54" s="40"/>
      <c r="H54" s="40"/>
      <c r="I54" s="32" t="s">
        <v>31</v>
      </c>
      <c r="J54" s="36" t="str">
        <f>E21</f>
        <v>Agroprojekce Litomyšl,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97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98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99</v>
      </c>
      <c r="E62" s="174"/>
      <c r="F62" s="174"/>
      <c r="G62" s="174"/>
      <c r="H62" s="174"/>
      <c r="I62" s="174"/>
      <c r="J62" s="175">
        <f>J178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100</v>
      </c>
      <c r="E63" s="174"/>
      <c r="F63" s="174"/>
      <c r="G63" s="174"/>
      <c r="H63" s="174"/>
      <c r="I63" s="174"/>
      <c r="J63" s="175">
        <f>J195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101</v>
      </c>
      <c r="E64" s="174"/>
      <c r="F64" s="174"/>
      <c r="G64" s="174"/>
      <c r="H64" s="174"/>
      <c r="I64" s="174"/>
      <c r="J64" s="175">
        <f>J238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102</v>
      </c>
      <c r="E65" s="174"/>
      <c r="F65" s="174"/>
      <c r="G65" s="174"/>
      <c r="H65" s="174"/>
      <c r="I65" s="174"/>
      <c r="J65" s="175">
        <f>J243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103</v>
      </c>
      <c r="E66" s="174"/>
      <c r="F66" s="174"/>
      <c r="G66" s="174"/>
      <c r="H66" s="174"/>
      <c r="I66" s="174"/>
      <c r="J66" s="175">
        <f>J256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104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0" t="str">
        <f>E7</f>
        <v>Polní cesta HPC 3 s LBK 6 Bousov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91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SO-101 - Cesta HPC 3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 xml:space="preserve"> </v>
      </c>
      <c r="G80" s="40"/>
      <c r="H80" s="40"/>
      <c r="I80" s="32" t="s">
        <v>23</v>
      </c>
      <c r="J80" s="72" t="str">
        <f>IF(J12="","",J12)</f>
        <v>14. 3. 2024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ČR-SPÚ, Pobočka Chrudim</v>
      </c>
      <c r="G82" s="40"/>
      <c r="H82" s="40"/>
      <c r="I82" s="32" t="s">
        <v>31</v>
      </c>
      <c r="J82" s="36" t="str">
        <f>E21</f>
        <v>Agroprojekce Litomyšl, s.r.o.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IF(E18="","",E18)</f>
        <v>Vyplň údaj</v>
      </c>
      <c r="G83" s="40"/>
      <c r="H83" s="40"/>
      <c r="I83" s="32" t="s">
        <v>34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105</v>
      </c>
      <c r="D85" s="180" t="s">
        <v>56</v>
      </c>
      <c r="E85" s="180" t="s">
        <v>52</v>
      </c>
      <c r="F85" s="180" t="s">
        <v>53</v>
      </c>
      <c r="G85" s="180" t="s">
        <v>106</v>
      </c>
      <c r="H85" s="180" t="s">
        <v>107</v>
      </c>
      <c r="I85" s="180" t="s">
        <v>108</v>
      </c>
      <c r="J85" s="180" t="s">
        <v>95</v>
      </c>
      <c r="K85" s="181" t="s">
        <v>109</v>
      </c>
      <c r="L85" s="182"/>
      <c r="M85" s="92" t="s">
        <v>19</v>
      </c>
      <c r="N85" s="93" t="s">
        <v>41</v>
      </c>
      <c r="O85" s="93" t="s">
        <v>110</v>
      </c>
      <c r="P85" s="93" t="s">
        <v>111</v>
      </c>
      <c r="Q85" s="93" t="s">
        <v>112</v>
      </c>
      <c r="R85" s="93" t="s">
        <v>113</v>
      </c>
      <c r="S85" s="93" t="s">
        <v>114</v>
      </c>
      <c r="T85" s="94" t="s">
        <v>115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116</v>
      </c>
      <c r="D86" s="40"/>
      <c r="E86" s="40"/>
      <c r="F86" s="40"/>
      <c r="G86" s="40"/>
      <c r="H86" s="40"/>
      <c r="I86" s="40"/>
      <c r="J86" s="183">
        <f>BK86</f>
        <v>0</v>
      </c>
      <c r="K86" s="40"/>
      <c r="L86" s="44"/>
      <c r="M86" s="95"/>
      <c r="N86" s="184"/>
      <c r="O86" s="96"/>
      <c r="P86" s="185">
        <f>P87</f>
        <v>0</v>
      </c>
      <c r="Q86" s="96"/>
      <c r="R86" s="185">
        <f>R87</f>
        <v>3629.0016269999996</v>
      </c>
      <c r="S86" s="96"/>
      <c r="T86" s="186">
        <f>T87</f>
        <v>1.23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70</v>
      </c>
      <c r="AU86" s="17" t="s">
        <v>96</v>
      </c>
      <c r="BK86" s="187">
        <f>BK87</f>
        <v>0</v>
      </c>
    </row>
    <row r="87" s="12" customFormat="1" ht="25.92" customHeight="1">
      <c r="A87" s="12"/>
      <c r="B87" s="188"/>
      <c r="C87" s="189"/>
      <c r="D87" s="190" t="s">
        <v>70</v>
      </c>
      <c r="E87" s="191" t="s">
        <v>117</v>
      </c>
      <c r="F87" s="191" t="s">
        <v>118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P88+P178+P195+P238+P243+P256</f>
        <v>0</v>
      </c>
      <c r="Q87" s="196"/>
      <c r="R87" s="197">
        <f>R88+R178+R195+R238+R243+R256</f>
        <v>3629.0016269999996</v>
      </c>
      <c r="S87" s="196"/>
      <c r="T87" s="198">
        <f>T88+T178+T195+T238+T243+T256</f>
        <v>1.23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79</v>
      </c>
      <c r="AT87" s="200" t="s">
        <v>70</v>
      </c>
      <c r="AU87" s="200" t="s">
        <v>71</v>
      </c>
      <c r="AY87" s="199" t="s">
        <v>119</v>
      </c>
      <c r="BK87" s="201">
        <f>BK88+BK178+BK195+BK238+BK243+BK256</f>
        <v>0</v>
      </c>
    </row>
    <row r="88" s="12" customFormat="1" ht="22.8" customHeight="1">
      <c r="A88" s="12"/>
      <c r="B88" s="188"/>
      <c r="C88" s="189"/>
      <c r="D88" s="190" t="s">
        <v>70</v>
      </c>
      <c r="E88" s="202" t="s">
        <v>79</v>
      </c>
      <c r="F88" s="202" t="s">
        <v>120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SUM(P89:P177)</f>
        <v>0</v>
      </c>
      <c r="Q88" s="196"/>
      <c r="R88" s="197">
        <f>SUM(R89:R177)</f>
        <v>10.359503</v>
      </c>
      <c r="S88" s="196"/>
      <c r="T88" s="198">
        <f>SUM(T89:T177)</f>
        <v>1.23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79</v>
      </c>
      <c r="AT88" s="200" t="s">
        <v>70</v>
      </c>
      <c r="AU88" s="200" t="s">
        <v>79</v>
      </c>
      <c r="AY88" s="199" t="s">
        <v>119</v>
      </c>
      <c r="BK88" s="201">
        <f>SUM(BK89:BK177)</f>
        <v>0</v>
      </c>
    </row>
    <row r="89" s="2" customFormat="1" ht="16.5" customHeight="1">
      <c r="A89" s="38"/>
      <c r="B89" s="39"/>
      <c r="C89" s="204" t="s">
        <v>79</v>
      </c>
      <c r="D89" s="204" t="s">
        <v>121</v>
      </c>
      <c r="E89" s="205" t="s">
        <v>122</v>
      </c>
      <c r="F89" s="206" t="s">
        <v>123</v>
      </c>
      <c r="G89" s="207" t="s">
        <v>124</v>
      </c>
      <c r="H89" s="208">
        <v>6</v>
      </c>
      <c r="I89" s="209"/>
      <c r="J89" s="210">
        <f>ROUND(I89*H89,2)</f>
        <v>0</v>
      </c>
      <c r="K89" s="206" t="s">
        <v>125</v>
      </c>
      <c r="L89" s="44"/>
      <c r="M89" s="211" t="s">
        <v>19</v>
      </c>
      <c r="N89" s="212" t="s">
        <v>42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0.20499999999999999</v>
      </c>
      <c r="T89" s="214">
        <f>S89*H89</f>
        <v>1.23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126</v>
      </c>
      <c r="AT89" s="215" t="s">
        <v>121</v>
      </c>
      <c r="AU89" s="215" t="s">
        <v>82</v>
      </c>
      <c r="AY89" s="17" t="s">
        <v>119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79</v>
      </c>
      <c r="BK89" s="216">
        <f>ROUND(I89*H89,2)</f>
        <v>0</v>
      </c>
      <c r="BL89" s="17" t="s">
        <v>126</v>
      </c>
      <c r="BM89" s="215" t="s">
        <v>127</v>
      </c>
    </row>
    <row r="90" s="2" customFormat="1">
      <c r="A90" s="38"/>
      <c r="B90" s="39"/>
      <c r="C90" s="40"/>
      <c r="D90" s="217" t="s">
        <v>128</v>
      </c>
      <c r="E90" s="40"/>
      <c r="F90" s="218" t="s">
        <v>129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128</v>
      </c>
      <c r="AU90" s="17" t="s">
        <v>82</v>
      </c>
    </row>
    <row r="91" s="2" customFormat="1">
      <c r="A91" s="38"/>
      <c r="B91" s="39"/>
      <c r="C91" s="40"/>
      <c r="D91" s="222" t="s">
        <v>130</v>
      </c>
      <c r="E91" s="40"/>
      <c r="F91" s="223" t="s">
        <v>131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130</v>
      </c>
      <c r="AU91" s="17" t="s">
        <v>82</v>
      </c>
    </row>
    <row r="92" s="13" customFormat="1">
      <c r="A92" s="13"/>
      <c r="B92" s="224"/>
      <c r="C92" s="225"/>
      <c r="D92" s="217" t="s">
        <v>132</v>
      </c>
      <c r="E92" s="226" t="s">
        <v>19</v>
      </c>
      <c r="F92" s="227" t="s">
        <v>133</v>
      </c>
      <c r="G92" s="225"/>
      <c r="H92" s="228">
        <v>6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132</v>
      </c>
      <c r="AU92" s="234" t="s">
        <v>82</v>
      </c>
      <c r="AV92" s="13" t="s">
        <v>82</v>
      </c>
      <c r="AW92" s="13" t="s">
        <v>33</v>
      </c>
      <c r="AX92" s="13" t="s">
        <v>79</v>
      </c>
      <c r="AY92" s="234" t="s">
        <v>119</v>
      </c>
    </row>
    <row r="93" s="2" customFormat="1" ht="16.5" customHeight="1">
      <c r="A93" s="38"/>
      <c r="B93" s="39"/>
      <c r="C93" s="204" t="s">
        <v>82</v>
      </c>
      <c r="D93" s="204" t="s">
        <v>121</v>
      </c>
      <c r="E93" s="205" t="s">
        <v>134</v>
      </c>
      <c r="F93" s="206" t="s">
        <v>135</v>
      </c>
      <c r="G93" s="207" t="s">
        <v>136</v>
      </c>
      <c r="H93" s="208">
        <v>3</v>
      </c>
      <c r="I93" s="209"/>
      <c r="J93" s="210">
        <f>ROUND(I93*H93,2)</f>
        <v>0</v>
      </c>
      <c r="K93" s="206" t="s">
        <v>125</v>
      </c>
      <c r="L93" s="44"/>
      <c r="M93" s="211" t="s">
        <v>19</v>
      </c>
      <c r="N93" s="212" t="s">
        <v>42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126</v>
      </c>
      <c r="AT93" s="215" t="s">
        <v>121</v>
      </c>
      <c r="AU93" s="215" t="s">
        <v>82</v>
      </c>
      <c r="AY93" s="17" t="s">
        <v>119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79</v>
      </c>
      <c r="BK93" s="216">
        <f>ROUND(I93*H93,2)</f>
        <v>0</v>
      </c>
      <c r="BL93" s="17" t="s">
        <v>126</v>
      </c>
      <c r="BM93" s="215" t="s">
        <v>137</v>
      </c>
    </row>
    <row r="94" s="2" customFormat="1">
      <c r="A94" s="38"/>
      <c r="B94" s="39"/>
      <c r="C94" s="40"/>
      <c r="D94" s="217" t="s">
        <v>128</v>
      </c>
      <c r="E94" s="40"/>
      <c r="F94" s="218" t="s">
        <v>138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128</v>
      </c>
      <c r="AU94" s="17" t="s">
        <v>82</v>
      </c>
    </row>
    <row r="95" s="2" customFormat="1">
      <c r="A95" s="38"/>
      <c r="B95" s="39"/>
      <c r="C95" s="40"/>
      <c r="D95" s="222" t="s">
        <v>130</v>
      </c>
      <c r="E95" s="40"/>
      <c r="F95" s="223" t="s">
        <v>139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130</v>
      </c>
      <c r="AU95" s="17" t="s">
        <v>82</v>
      </c>
    </row>
    <row r="96" s="13" customFormat="1">
      <c r="A96" s="13"/>
      <c r="B96" s="224"/>
      <c r="C96" s="225"/>
      <c r="D96" s="217" t="s">
        <v>132</v>
      </c>
      <c r="E96" s="226" t="s">
        <v>19</v>
      </c>
      <c r="F96" s="227" t="s">
        <v>140</v>
      </c>
      <c r="G96" s="225"/>
      <c r="H96" s="228">
        <v>3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132</v>
      </c>
      <c r="AU96" s="234" t="s">
        <v>82</v>
      </c>
      <c r="AV96" s="13" t="s">
        <v>82</v>
      </c>
      <c r="AW96" s="13" t="s">
        <v>33</v>
      </c>
      <c r="AX96" s="13" t="s">
        <v>79</v>
      </c>
      <c r="AY96" s="234" t="s">
        <v>119</v>
      </c>
    </row>
    <row r="97" s="2" customFormat="1" ht="16.5" customHeight="1">
      <c r="A97" s="38"/>
      <c r="B97" s="39"/>
      <c r="C97" s="204" t="s">
        <v>141</v>
      </c>
      <c r="D97" s="204" t="s">
        <v>121</v>
      </c>
      <c r="E97" s="205" t="s">
        <v>142</v>
      </c>
      <c r="F97" s="206" t="s">
        <v>143</v>
      </c>
      <c r="G97" s="207" t="s">
        <v>136</v>
      </c>
      <c r="H97" s="208">
        <v>2895.75</v>
      </c>
      <c r="I97" s="209"/>
      <c r="J97" s="210">
        <f>ROUND(I97*H97,2)</f>
        <v>0</v>
      </c>
      <c r="K97" s="206" t="s">
        <v>125</v>
      </c>
      <c r="L97" s="44"/>
      <c r="M97" s="211" t="s">
        <v>19</v>
      </c>
      <c r="N97" s="212" t="s">
        <v>42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126</v>
      </c>
      <c r="AT97" s="215" t="s">
        <v>121</v>
      </c>
      <c r="AU97" s="215" t="s">
        <v>82</v>
      </c>
      <c r="AY97" s="17" t="s">
        <v>119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79</v>
      </c>
      <c r="BK97" s="216">
        <f>ROUND(I97*H97,2)</f>
        <v>0</v>
      </c>
      <c r="BL97" s="17" t="s">
        <v>126</v>
      </c>
      <c r="BM97" s="215" t="s">
        <v>144</v>
      </c>
    </row>
    <row r="98" s="2" customFormat="1">
      <c r="A98" s="38"/>
      <c r="B98" s="39"/>
      <c r="C98" s="40"/>
      <c r="D98" s="217" t="s">
        <v>128</v>
      </c>
      <c r="E98" s="40"/>
      <c r="F98" s="218" t="s">
        <v>145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128</v>
      </c>
      <c r="AU98" s="17" t="s">
        <v>82</v>
      </c>
    </row>
    <row r="99" s="2" customFormat="1">
      <c r="A99" s="38"/>
      <c r="B99" s="39"/>
      <c r="C99" s="40"/>
      <c r="D99" s="222" t="s">
        <v>130</v>
      </c>
      <c r="E99" s="40"/>
      <c r="F99" s="223" t="s">
        <v>146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130</v>
      </c>
      <c r="AU99" s="17" t="s">
        <v>82</v>
      </c>
    </row>
    <row r="100" s="13" customFormat="1">
      <c r="A100" s="13"/>
      <c r="B100" s="224"/>
      <c r="C100" s="225"/>
      <c r="D100" s="217" t="s">
        <v>132</v>
      </c>
      <c r="E100" s="226" t="s">
        <v>19</v>
      </c>
      <c r="F100" s="227" t="s">
        <v>147</v>
      </c>
      <c r="G100" s="225"/>
      <c r="H100" s="228">
        <v>2895.75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132</v>
      </c>
      <c r="AU100" s="234" t="s">
        <v>82</v>
      </c>
      <c r="AV100" s="13" t="s">
        <v>82</v>
      </c>
      <c r="AW100" s="13" t="s">
        <v>33</v>
      </c>
      <c r="AX100" s="13" t="s">
        <v>79</v>
      </c>
      <c r="AY100" s="234" t="s">
        <v>119</v>
      </c>
    </row>
    <row r="101" s="2" customFormat="1" ht="24.15" customHeight="1">
      <c r="A101" s="38"/>
      <c r="B101" s="39"/>
      <c r="C101" s="204" t="s">
        <v>126</v>
      </c>
      <c r="D101" s="204" t="s">
        <v>121</v>
      </c>
      <c r="E101" s="205" t="s">
        <v>148</v>
      </c>
      <c r="F101" s="206" t="s">
        <v>149</v>
      </c>
      <c r="G101" s="207" t="s">
        <v>150</v>
      </c>
      <c r="H101" s="208">
        <v>707.70000000000005</v>
      </c>
      <c r="I101" s="209"/>
      <c r="J101" s="210">
        <f>ROUND(I101*H101,2)</f>
        <v>0</v>
      </c>
      <c r="K101" s="206" t="s">
        <v>125</v>
      </c>
      <c r="L101" s="44"/>
      <c r="M101" s="211" t="s">
        <v>19</v>
      </c>
      <c r="N101" s="212" t="s">
        <v>42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126</v>
      </c>
      <c r="AT101" s="215" t="s">
        <v>121</v>
      </c>
      <c r="AU101" s="215" t="s">
        <v>82</v>
      </c>
      <c r="AY101" s="17" t="s">
        <v>119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79</v>
      </c>
      <c r="BK101" s="216">
        <f>ROUND(I101*H101,2)</f>
        <v>0</v>
      </c>
      <c r="BL101" s="17" t="s">
        <v>126</v>
      </c>
      <c r="BM101" s="215" t="s">
        <v>151</v>
      </c>
    </row>
    <row r="102" s="2" customFormat="1">
      <c r="A102" s="38"/>
      <c r="B102" s="39"/>
      <c r="C102" s="40"/>
      <c r="D102" s="217" t="s">
        <v>128</v>
      </c>
      <c r="E102" s="40"/>
      <c r="F102" s="218" t="s">
        <v>152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128</v>
      </c>
      <c r="AU102" s="17" t="s">
        <v>82</v>
      </c>
    </row>
    <row r="103" s="2" customFormat="1">
      <c r="A103" s="38"/>
      <c r="B103" s="39"/>
      <c r="C103" s="40"/>
      <c r="D103" s="222" t="s">
        <v>130</v>
      </c>
      <c r="E103" s="40"/>
      <c r="F103" s="223" t="s">
        <v>153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130</v>
      </c>
      <c r="AU103" s="17" t="s">
        <v>82</v>
      </c>
    </row>
    <row r="104" s="13" customFormat="1">
      <c r="A104" s="13"/>
      <c r="B104" s="224"/>
      <c r="C104" s="225"/>
      <c r="D104" s="217" t="s">
        <v>132</v>
      </c>
      <c r="E104" s="226" t="s">
        <v>19</v>
      </c>
      <c r="F104" s="227" t="s">
        <v>154</v>
      </c>
      <c r="G104" s="225"/>
      <c r="H104" s="228">
        <v>239.90000000000001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132</v>
      </c>
      <c r="AU104" s="234" t="s">
        <v>82</v>
      </c>
      <c r="AV104" s="13" t="s">
        <v>82</v>
      </c>
      <c r="AW104" s="13" t="s">
        <v>33</v>
      </c>
      <c r="AX104" s="13" t="s">
        <v>71</v>
      </c>
      <c r="AY104" s="234" t="s">
        <v>119</v>
      </c>
    </row>
    <row r="105" s="13" customFormat="1">
      <c r="A105" s="13"/>
      <c r="B105" s="224"/>
      <c r="C105" s="225"/>
      <c r="D105" s="217" t="s">
        <v>132</v>
      </c>
      <c r="E105" s="226" t="s">
        <v>19</v>
      </c>
      <c r="F105" s="227" t="s">
        <v>155</v>
      </c>
      <c r="G105" s="225"/>
      <c r="H105" s="228">
        <v>467.80000000000001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132</v>
      </c>
      <c r="AU105" s="234" t="s">
        <v>82</v>
      </c>
      <c r="AV105" s="13" t="s">
        <v>82</v>
      </c>
      <c r="AW105" s="13" t="s">
        <v>33</v>
      </c>
      <c r="AX105" s="13" t="s">
        <v>71</v>
      </c>
      <c r="AY105" s="234" t="s">
        <v>119</v>
      </c>
    </row>
    <row r="106" s="2" customFormat="1" ht="16.5" customHeight="1">
      <c r="A106" s="38"/>
      <c r="B106" s="39"/>
      <c r="C106" s="204" t="s">
        <v>156</v>
      </c>
      <c r="D106" s="204" t="s">
        <v>121</v>
      </c>
      <c r="E106" s="205" t="s">
        <v>157</v>
      </c>
      <c r="F106" s="206" t="s">
        <v>158</v>
      </c>
      <c r="G106" s="207" t="s">
        <v>150</v>
      </c>
      <c r="H106" s="208">
        <v>5.4000000000000004</v>
      </c>
      <c r="I106" s="209"/>
      <c r="J106" s="210">
        <f>ROUND(I106*H106,2)</f>
        <v>0</v>
      </c>
      <c r="K106" s="206" t="s">
        <v>125</v>
      </c>
      <c r="L106" s="44"/>
      <c r="M106" s="211" t="s">
        <v>19</v>
      </c>
      <c r="N106" s="212" t="s">
        <v>42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126</v>
      </c>
      <c r="AT106" s="215" t="s">
        <v>121</v>
      </c>
      <c r="AU106" s="215" t="s">
        <v>82</v>
      </c>
      <c r="AY106" s="17" t="s">
        <v>119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79</v>
      </c>
      <c r="BK106" s="216">
        <f>ROUND(I106*H106,2)</f>
        <v>0</v>
      </c>
      <c r="BL106" s="17" t="s">
        <v>126</v>
      </c>
      <c r="BM106" s="215" t="s">
        <v>159</v>
      </c>
    </row>
    <row r="107" s="2" customFormat="1">
      <c r="A107" s="38"/>
      <c r="B107" s="39"/>
      <c r="C107" s="40"/>
      <c r="D107" s="217" t="s">
        <v>128</v>
      </c>
      <c r="E107" s="40"/>
      <c r="F107" s="218" t="s">
        <v>160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128</v>
      </c>
      <c r="AU107" s="17" t="s">
        <v>82</v>
      </c>
    </row>
    <row r="108" s="2" customFormat="1">
      <c r="A108" s="38"/>
      <c r="B108" s="39"/>
      <c r="C108" s="40"/>
      <c r="D108" s="222" t="s">
        <v>130</v>
      </c>
      <c r="E108" s="40"/>
      <c r="F108" s="223" t="s">
        <v>161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130</v>
      </c>
      <c r="AU108" s="17" t="s">
        <v>82</v>
      </c>
    </row>
    <row r="109" s="13" customFormat="1">
      <c r="A109" s="13"/>
      <c r="B109" s="224"/>
      <c r="C109" s="225"/>
      <c r="D109" s="217" t="s">
        <v>132</v>
      </c>
      <c r="E109" s="226" t="s">
        <v>19</v>
      </c>
      <c r="F109" s="227" t="s">
        <v>162</v>
      </c>
      <c r="G109" s="225"/>
      <c r="H109" s="228">
        <v>5.4000000000000004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132</v>
      </c>
      <c r="AU109" s="234" t="s">
        <v>82</v>
      </c>
      <c r="AV109" s="13" t="s">
        <v>82</v>
      </c>
      <c r="AW109" s="13" t="s">
        <v>33</v>
      </c>
      <c r="AX109" s="13" t="s">
        <v>79</v>
      </c>
      <c r="AY109" s="234" t="s">
        <v>119</v>
      </c>
    </row>
    <row r="110" s="2" customFormat="1" ht="21.75" customHeight="1">
      <c r="A110" s="38"/>
      <c r="B110" s="39"/>
      <c r="C110" s="204" t="s">
        <v>163</v>
      </c>
      <c r="D110" s="204" t="s">
        <v>121</v>
      </c>
      <c r="E110" s="205" t="s">
        <v>164</v>
      </c>
      <c r="F110" s="206" t="s">
        <v>165</v>
      </c>
      <c r="G110" s="207" t="s">
        <v>150</v>
      </c>
      <c r="H110" s="208">
        <v>151.80000000000001</v>
      </c>
      <c r="I110" s="209"/>
      <c r="J110" s="210">
        <f>ROUND(I110*H110,2)</f>
        <v>0</v>
      </c>
      <c r="K110" s="206" t="s">
        <v>125</v>
      </c>
      <c r="L110" s="44"/>
      <c r="M110" s="211" t="s">
        <v>19</v>
      </c>
      <c r="N110" s="212" t="s">
        <v>42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126</v>
      </c>
      <c r="AT110" s="215" t="s">
        <v>121</v>
      </c>
      <c r="AU110" s="215" t="s">
        <v>82</v>
      </c>
      <c r="AY110" s="17" t="s">
        <v>119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79</v>
      </c>
      <c r="BK110" s="216">
        <f>ROUND(I110*H110,2)</f>
        <v>0</v>
      </c>
      <c r="BL110" s="17" t="s">
        <v>126</v>
      </c>
      <c r="BM110" s="215" t="s">
        <v>166</v>
      </c>
    </row>
    <row r="111" s="2" customFormat="1">
      <c r="A111" s="38"/>
      <c r="B111" s="39"/>
      <c r="C111" s="40"/>
      <c r="D111" s="217" t="s">
        <v>128</v>
      </c>
      <c r="E111" s="40"/>
      <c r="F111" s="218" t="s">
        <v>167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128</v>
      </c>
      <c r="AU111" s="17" t="s">
        <v>82</v>
      </c>
    </row>
    <row r="112" s="2" customFormat="1">
      <c r="A112" s="38"/>
      <c r="B112" s="39"/>
      <c r="C112" s="40"/>
      <c r="D112" s="222" t="s">
        <v>130</v>
      </c>
      <c r="E112" s="40"/>
      <c r="F112" s="223" t="s">
        <v>168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130</v>
      </c>
      <c r="AU112" s="17" t="s">
        <v>82</v>
      </c>
    </row>
    <row r="113" s="13" customFormat="1">
      <c r="A113" s="13"/>
      <c r="B113" s="224"/>
      <c r="C113" s="225"/>
      <c r="D113" s="217" t="s">
        <v>132</v>
      </c>
      <c r="E113" s="226" t="s">
        <v>19</v>
      </c>
      <c r="F113" s="227" t="s">
        <v>169</v>
      </c>
      <c r="G113" s="225"/>
      <c r="H113" s="228">
        <v>151.80000000000001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132</v>
      </c>
      <c r="AU113" s="234" t="s">
        <v>82</v>
      </c>
      <c r="AV113" s="13" t="s">
        <v>82</v>
      </c>
      <c r="AW113" s="13" t="s">
        <v>33</v>
      </c>
      <c r="AX113" s="13" t="s">
        <v>79</v>
      </c>
      <c r="AY113" s="234" t="s">
        <v>119</v>
      </c>
    </row>
    <row r="114" s="2" customFormat="1" ht="21.75" customHeight="1">
      <c r="A114" s="38"/>
      <c r="B114" s="39"/>
      <c r="C114" s="204" t="s">
        <v>170</v>
      </c>
      <c r="D114" s="204" t="s">
        <v>121</v>
      </c>
      <c r="E114" s="205" t="s">
        <v>171</v>
      </c>
      <c r="F114" s="206" t="s">
        <v>172</v>
      </c>
      <c r="G114" s="207" t="s">
        <v>150</v>
      </c>
      <c r="H114" s="208">
        <v>403.89999999999998</v>
      </c>
      <c r="I114" s="209"/>
      <c r="J114" s="210">
        <f>ROUND(I114*H114,2)</f>
        <v>0</v>
      </c>
      <c r="K114" s="206" t="s">
        <v>125</v>
      </c>
      <c r="L114" s="44"/>
      <c r="M114" s="211" t="s">
        <v>19</v>
      </c>
      <c r="N114" s="212" t="s">
        <v>42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126</v>
      </c>
      <c r="AT114" s="215" t="s">
        <v>121</v>
      </c>
      <c r="AU114" s="215" t="s">
        <v>82</v>
      </c>
      <c r="AY114" s="17" t="s">
        <v>119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79</v>
      </c>
      <c r="BK114" s="216">
        <f>ROUND(I114*H114,2)</f>
        <v>0</v>
      </c>
      <c r="BL114" s="17" t="s">
        <v>126</v>
      </c>
      <c r="BM114" s="215" t="s">
        <v>173</v>
      </c>
    </row>
    <row r="115" s="2" customFormat="1">
      <c r="A115" s="38"/>
      <c r="B115" s="39"/>
      <c r="C115" s="40"/>
      <c r="D115" s="217" t="s">
        <v>128</v>
      </c>
      <c r="E115" s="40"/>
      <c r="F115" s="218" t="s">
        <v>174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128</v>
      </c>
      <c r="AU115" s="17" t="s">
        <v>82</v>
      </c>
    </row>
    <row r="116" s="2" customFormat="1">
      <c r="A116" s="38"/>
      <c r="B116" s="39"/>
      <c r="C116" s="40"/>
      <c r="D116" s="222" t="s">
        <v>130</v>
      </c>
      <c r="E116" s="40"/>
      <c r="F116" s="223" t="s">
        <v>175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130</v>
      </c>
      <c r="AU116" s="17" t="s">
        <v>82</v>
      </c>
    </row>
    <row r="117" s="13" customFormat="1">
      <c r="A117" s="13"/>
      <c r="B117" s="224"/>
      <c r="C117" s="225"/>
      <c r="D117" s="217" t="s">
        <v>132</v>
      </c>
      <c r="E117" s="226" t="s">
        <v>19</v>
      </c>
      <c r="F117" s="227" t="s">
        <v>176</v>
      </c>
      <c r="G117" s="225"/>
      <c r="H117" s="228">
        <v>403.89999999999998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132</v>
      </c>
      <c r="AU117" s="234" t="s">
        <v>82</v>
      </c>
      <c r="AV117" s="13" t="s">
        <v>82</v>
      </c>
      <c r="AW117" s="13" t="s">
        <v>33</v>
      </c>
      <c r="AX117" s="13" t="s">
        <v>79</v>
      </c>
      <c r="AY117" s="234" t="s">
        <v>119</v>
      </c>
    </row>
    <row r="118" s="2" customFormat="1" ht="21.75" customHeight="1">
      <c r="A118" s="38"/>
      <c r="B118" s="39"/>
      <c r="C118" s="204" t="s">
        <v>177</v>
      </c>
      <c r="D118" s="204" t="s">
        <v>121</v>
      </c>
      <c r="E118" s="205" t="s">
        <v>178</v>
      </c>
      <c r="F118" s="206" t="s">
        <v>179</v>
      </c>
      <c r="G118" s="207" t="s">
        <v>150</v>
      </c>
      <c r="H118" s="208">
        <v>461</v>
      </c>
      <c r="I118" s="209"/>
      <c r="J118" s="210">
        <f>ROUND(I118*H118,2)</f>
        <v>0</v>
      </c>
      <c r="K118" s="206" t="s">
        <v>125</v>
      </c>
      <c r="L118" s="44"/>
      <c r="M118" s="211" t="s">
        <v>19</v>
      </c>
      <c r="N118" s="212" t="s">
        <v>42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126</v>
      </c>
      <c r="AT118" s="215" t="s">
        <v>121</v>
      </c>
      <c r="AU118" s="215" t="s">
        <v>82</v>
      </c>
      <c r="AY118" s="17" t="s">
        <v>119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79</v>
      </c>
      <c r="BK118" s="216">
        <f>ROUND(I118*H118,2)</f>
        <v>0</v>
      </c>
      <c r="BL118" s="17" t="s">
        <v>126</v>
      </c>
      <c r="BM118" s="215" t="s">
        <v>180</v>
      </c>
    </row>
    <row r="119" s="2" customFormat="1">
      <c r="A119" s="38"/>
      <c r="B119" s="39"/>
      <c r="C119" s="40"/>
      <c r="D119" s="217" t="s">
        <v>128</v>
      </c>
      <c r="E119" s="40"/>
      <c r="F119" s="218" t="s">
        <v>181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128</v>
      </c>
      <c r="AU119" s="17" t="s">
        <v>82</v>
      </c>
    </row>
    <row r="120" s="2" customFormat="1">
      <c r="A120" s="38"/>
      <c r="B120" s="39"/>
      <c r="C120" s="40"/>
      <c r="D120" s="222" t="s">
        <v>130</v>
      </c>
      <c r="E120" s="40"/>
      <c r="F120" s="223" t="s">
        <v>182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130</v>
      </c>
      <c r="AU120" s="17" t="s">
        <v>82</v>
      </c>
    </row>
    <row r="121" s="13" customFormat="1">
      <c r="A121" s="13"/>
      <c r="B121" s="224"/>
      <c r="C121" s="225"/>
      <c r="D121" s="217" t="s">
        <v>132</v>
      </c>
      <c r="E121" s="226" t="s">
        <v>19</v>
      </c>
      <c r="F121" s="227" t="s">
        <v>183</v>
      </c>
      <c r="G121" s="225"/>
      <c r="H121" s="228">
        <v>461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132</v>
      </c>
      <c r="AU121" s="234" t="s">
        <v>82</v>
      </c>
      <c r="AV121" s="13" t="s">
        <v>82</v>
      </c>
      <c r="AW121" s="13" t="s">
        <v>33</v>
      </c>
      <c r="AX121" s="13" t="s">
        <v>79</v>
      </c>
      <c r="AY121" s="234" t="s">
        <v>119</v>
      </c>
    </row>
    <row r="122" s="2" customFormat="1" ht="24.15" customHeight="1">
      <c r="A122" s="38"/>
      <c r="B122" s="39"/>
      <c r="C122" s="204" t="s">
        <v>184</v>
      </c>
      <c r="D122" s="204" t="s">
        <v>121</v>
      </c>
      <c r="E122" s="205" t="s">
        <v>185</v>
      </c>
      <c r="F122" s="206" t="s">
        <v>186</v>
      </c>
      <c r="G122" s="207" t="s">
        <v>150</v>
      </c>
      <c r="H122" s="208">
        <v>5532</v>
      </c>
      <c r="I122" s="209"/>
      <c r="J122" s="210">
        <f>ROUND(I122*H122,2)</f>
        <v>0</v>
      </c>
      <c r="K122" s="206" t="s">
        <v>125</v>
      </c>
      <c r="L122" s="44"/>
      <c r="M122" s="211" t="s">
        <v>19</v>
      </c>
      <c r="N122" s="212" t="s">
        <v>42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126</v>
      </c>
      <c r="AT122" s="215" t="s">
        <v>121</v>
      </c>
      <c r="AU122" s="215" t="s">
        <v>82</v>
      </c>
      <c r="AY122" s="17" t="s">
        <v>119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79</v>
      </c>
      <c r="BK122" s="216">
        <f>ROUND(I122*H122,2)</f>
        <v>0</v>
      </c>
      <c r="BL122" s="17" t="s">
        <v>126</v>
      </c>
      <c r="BM122" s="215" t="s">
        <v>187</v>
      </c>
    </row>
    <row r="123" s="2" customFormat="1">
      <c r="A123" s="38"/>
      <c r="B123" s="39"/>
      <c r="C123" s="40"/>
      <c r="D123" s="217" t="s">
        <v>128</v>
      </c>
      <c r="E123" s="40"/>
      <c r="F123" s="218" t="s">
        <v>188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128</v>
      </c>
      <c r="AU123" s="17" t="s">
        <v>82</v>
      </c>
    </row>
    <row r="124" s="2" customFormat="1">
      <c r="A124" s="38"/>
      <c r="B124" s="39"/>
      <c r="C124" s="40"/>
      <c r="D124" s="222" t="s">
        <v>130</v>
      </c>
      <c r="E124" s="40"/>
      <c r="F124" s="223" t="s">
        <v>189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130</v>
      </c>
      <c r="AU124" s="17" t="s">
        <v>82</v>
      </c>
    </row>
    <row r="125" s="13" customFormat="1">
      <c r="A125" s="13"/>
      <c r="B125" s="224"/>
      <c r="C125" s="225"/>
      <c r="D125" s="217" t="s">
        <v>132</v>
      </c>
      <c r="E125" s="226" t="s">
        <v>19</v>
      </c>
      <c r="F125" s="227" t="s">
        <v>190</v>
      </c>
      <c r="G125" s="225"/>
      <c r="H125" s="228">
        <v>5532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132</v>
      </c>
      <c r="AU125" s="234" t="s">
        <v>82</v>
      </c>
      <c r="AV125" s="13" t="s">
        <v>82</v>
      </c>
      <c r="AW125" s="13" t="s">
        <v>33</v>
      </c>
      <c r="AX125" s="13" t="s">
        <v>79</v>
      </c>
      <c r="AY125" s="234" t="s">
        <v>119</v>
      </c>
    </row>
    <row r="126" s="2" customFormat="1" ht="16.5" customHeight="1">
      <c r="A126" s="38"/>
      <c r="B126" s="39"/>
      <c r="C126" s="204" t="s">
        <v>191</v>
      </c>
      <c r="D126" s="204" t="s">
        <v>121</v>
      </c>
      <c r="E126" s="205" t="s">
        <v>192</v>
      </c>
      <c r="F126" s="206" t="s">
        <v>193</v>
      </c>
      <c r="G126" s="207" t="s">
        <v>150</v>
      </c>
      <c r="H126" s="208">
        <v>629.39999999999998</v>
      </c>
      <c r="I126" s="209"/>
      <c r="J126" s="210">
        <f>ROUND(I126*H126,2)</f>
        <v>0</v>
      </c>
      <c r="K126" s="206" t="s">
        <v>125</v>
      </c>
      <c r="L126" s="44"/>
      <c r="M126" s="211" t="s">
        <v>19</v>
      </c>
      <c r="N126" s="212" t="s">
        <v>42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126</v>
      </c>
      <c r="AT126" s="215" t="s">
        <v>121</v>
      </c>
      <c r="AU126" s="215" t="s">
        <v>82</v>
      </c>
      <c r="AY126" s="17" t="s">
        <v>119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79</v>
      </c>
      <c r="BK126" s="216">
        <f>ROUND(I126*H126,2)</f>
        <v>0</v>
      </c>
      <c r="BL126" s="17" t="s">
        <v>126</v>
      </c>
      <c r="BM126" s="215" t="s">
        <v>194</v>
      </c>
    </row>
    <row r="127" s="2" customFormat="1">
      <c r="A127" s="38"/>
      <c r="B127" s="39"/>
      <c r="C127" s="40"/>
      <c r="D127" s="217" t="s">
        <v>128</v>
      </c>
      <c r="E127" s="40"/>
      <c r="F127" s="218" t="s">
        <v>195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82</v>
      </c>
    </row>
    <row r="128" s="2" customFormat="1">
      <c r="A128" s="38"/>
      <c r="B128" s="39"/>
      <c r="C128" s="40"/>
      <c r="D128" s="222" t="s">
        <v>130</v>
      </c>
      <c r="E128" s="40"/>
      <c r="F128" s="223" t="s">
        <v>196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130</v>
      </c>
      <c r="AU128" s="17" t="s">
        <v>82</v>
      </c>
    </row>
    <row r="129" s="2" customFormat="1">
      <c r="A129" s="38"/>
      <c r="B129" s="39"/>
      <c r="C129" s="40"/>
      <c r="D129" s="217" t="s">
        <v>197</v>
      </c>
      <c r="E129" s="40"/>
      <c r="F129" s="235" t="s">
        <v>198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197</v>
      </c>
      <c r="AU129" s="17" t="s">
        <v>82</v>
      </c>
    </row>
    <row r="130" s="13" customFormat="1">
      <c r="A130" s="13"/>
      <c r="B130" s="224"/>
      <c r="C130" s="225"/>
      <c r="D130" s="217" t="s">
        <v>132</v>
      </c>
      <c r="E130" s="226" t="s">
        <v>19</v>
      </c>
      <c r="F130" s="227" t="s">
        <v>199</v>
      </c>
      <c r="G130" s="225"/>
      <c r="H130" s="228">
        <v>403.89999999999998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132</v>
      </c>
      <c r="AU130" s="234" t="s">
        <v>82</v>
      </c>
      <c r="AV130" s="13" t="s">
        <v>82</v>
      </c>
      <c r="AW130" s="13" t="s">
        <v>33</v>
      </c>
      <c r="AX130" s="13" t="s">
        <v>71</v>
      </c>
      <c r="AY130" s="234" t="s">
        <v>119</v>
      </c>
    </row>
    <row r="131" s="13" customFormat="1">
      <c r="A131" s="13"/>
      <c r="B131" s="224"/>
      <c r="C131" s="225"/>
      <c r="D131" s="217" t="s">
        <v>132</v>
      </c>
      <c r="E131" s="226" t="s">
        <v>19</v>
      </c>
      <c r="F131" s="227" t="s">
        <v>200</v>
      </c>
      <c r="G131" s="225"/>
      <c r="H131" s="228">
        <v>225.5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132</v>
      </c>
      <c r="AU131" s="234" t="s">
        <v>82</v>
      </c>
      <c r="AV131" s="13" t="s">
        <v>82</v>
      </c>
      <c r="AW131" s="13" t="s">
        <v>33</v>
      </c>
      <c r="AX131" s="13" t="s">
        <v>71</v>
      </c>
      <c r="AY131" s="234" t="s">
        <v>119</v>
      </c>
    </row>
    <row r="132" s="2" customFormat="1" ht="16.5" customHeight="1">
      <c r="A132" s="38"/>
      <c r="B132" s="39"/>
      <c r="C132" s="204" t="s">
        <v>201</v>
      </c>
      <c r="D132" s="204" t="s">
        <v>121</v>
      </c>
      <c r="E132" s="205" t="s">
        <v>202</v>
      </c>
      <c r="F132" s="206" t="s">
        <v>203</v>
      </c>
      <c r="G132" s="207" t="s">
        <v>204</v>
      </c>
      <c r="H132" s="208">
        <v>829.79999999999995</v>
      </c>
      <c r="I132" s="209"/>
      <c r="J132" s="210">
        <f>ROUND(I132*H132,2)</f>
        <v>0</v>
      </c>
      <c r="K132" s="206" t="s">
        <v>125</v>
      </c>
      <c r="L132" s="44"/>
      <c r="M132" s="211" t="s">
        <v>19</v>
      </c>
      <c r="N132" s="212" t="s">
        <v>42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126</v>
      </c>
      <c r="AT132" s="215" t="s">
        <v>121</v>
      </c>
      <c r="AU132" s="215" t="s">
        <v>82</v>
      </c>
      <c r="AY132" s="17" t="s">
        <v>119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79</v>
      </c>
      <c r="BK132" s="216">
        <f>ROUND(I132*H132,2)</f>
        <v>0</v>
      </c>
      <c r="BL132" s="17" t="s">
        <v>126</v>
      </c>
      <c r="BM132" s="215" t="s">
        <v>205</v>
      </c>
    </row>
    <row r="133" s="2" customFormat="1">
      <c r="A133" s="38"/>
      <c r="B133" s="39"/>
      <c r="C133" s="40"/>
      <c r="D133" s="217" t="s">
        <v>128</v>
      </c>
      <c r="E133" s="40"/>
      <c r="F133" s="218" t="s">
        <v>206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128</v>
      </c>
      <c r="AU133" s="17" t="s">
        <v>82</v>
      </c>
    </row>
    <row r="134" s="2" customFormat="1">
      <c r="A134" s="38"/>
      <c r="B134" s="39"/>
      <c r="C134" s="40"/>
      <c r="D134" s="222" t="s">
        <v>130</v>
      </c>
      <c r="E134" s="40"/>
      <c r="F134" s="223" t="s">
        <v>207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130</v>
      </c>
      <c r="AU134" s="17" t="s">
        <v>82</v>
      </c>
    </row>
    <row r="135" s="13" customFormat="1">
      <c r="A135" s="13"/>
      <c r="B135" s="224"/>
      <c r="C135" s="225"/>
      <c r="D135" s="217" t="s">
        <v>132</v>
      </c>
      <c r="E135" s="226" t="s">
        <v>19</v>
      </c>
      <c r="F135" s="227" t="s">
        <v>208</v>
      </c>
      <c r="G135" s="225"/>
      <c r="H135" s="228">
        <v>829.79999999999995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132</v>
      </c>
      <c r="AU135" s="234" t="s">
        <v>82</v>
      </c>
      <c r="AV135" s="13" t="s">
        <v>82</v>
      </c>
      <c r="AW135" s="13" t="s">
        <v>33</v>
      </c>
      <c r="AX135" s="13" t="s">
        <v>79</v>
      </c>
      <c r="AY135" s="234" t="s">
        <v>119</v>
      </c>
    </row>
    <row r="136" s="2" customFormat="1" ht="16.5" customHeight="1">
      <c r="A136" s="38"/>
      <c r="B136" s="39"/>
      <c r="C136" s="204" t="s">
        <v>8</v>
      </c>
      <c r="D136" s="204" t="s">
        <v>121</v>
      </c>
      <c r="E136" s="205" t="s">
        <v>209</v>
      </c>
      <c r="F136" s="206" t="s">
        <v>210</v>
      </c>
      <c r="G136" s="207" t="s">
        <v>150</v>
      </c>
      <c r="H136" s="208">
        <v>461</v>
      </c>
      <c r="I136" s="209"/>
      <c r="J136" s="210">
        <f>ROUND(I136*H136,2)</f>
        <v>0</v>
      </c>
      <c r="K136" s="206" t="s">
        <v>125</v>
      </c>
      <c r="L136" s="44"/>
      <c r="M136" s="211" t="s">
        <v>19</v>
      </c>
      <c r="N136" s="212" t="s">
        <v>42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126</v>
      </c>
      <c r="AT136" s="215" t="s">
        <v>121</v>
      </c>
      <c r="AU136" s="215" t="s">
        <v>82</v>
      </c>
      <c r="AY136" s="17" t="s">
        <v>119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79</v>
      </c>
      <c r="BK136" s="216">
        <f>ROUND(I136*H136,2)</f>
        <v>0</v>
      </c>
      <c r="BL136" s="17" t="s">
        <v>126</v>
      </c>
      <c r="BM136" s="215" t="s">
        <v>211</v>
      </c>
    </row>
    <row r="137" s="2" customFormat="1">
      <c r="A137" s="38"/>
      <c r="B137" s="39"/>
      <c r="C137" s="40"/>
      <c r="D137" s="217" t="s">
        <v>128</v>
      </c>
      <c r="E137" s="40"/>
      <c r="F137" s="218" t="s">
        <v>212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128</v>
      </c>
      <c r="AU137" s="17" t="s">
        <v>82</v>
      </c>
    </row>
    <row r="138" s="2" customFormat="1">
      <c r="A138" s="38"/>
      <c r="B138" s="39"/>
      <c r="C138" s="40"/>
      <c r="D138" s="222" t="s">
        <v>130</v>
      </c>
      <c r="E138" s="40"/>
      <c r="F138" s="223" t="s">
        <v>213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130</v>
      </c>
      <c r="AU138" s="17" t="s">
        <v>82</v>
      </c>
    </row>
    <row r="139" s="13" customFormat="1">
      <c r="A139" s="13"/>
      <c r="B139" s="224"/>
      <c r="C139" s="225"/>
      <c r="D139" s="217" t="s">
        <v>132</v>
      </c>
      <c r="E139" s="226" t="s">
        <v>19</v>
      </c>
      <c r="F139" s="227" t="s">
        <v>214</v>
      </c>
      <c r="G139" s="225"/>
      <c r="H139" s="228">
        <v>461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132</v>
      </c>
      <c r="AU139" s="234" t="s">
        <v>82</v>
      </c>
      <c r="AV139" s="13" t="s">
        <v>82</v>
      </c>
      <c r="AW139" s="13" t="s">
        <v>33</v>
      </c>
      <c r="AX139" s="13" t="s">
        <v>79</v>
      </c>
      <c r="AY139" s="234" t="s">
        <v>119</v>
      </c>
    </row>
    <row r="140" s="2" customFormat="1" ht="16.5" customHeight="1">
      <c r="A140" s="38"/>
      <c r="B140" s="39"/>
      <c r="C140" s="204" t="s">
        <v>215</v>
      </c>
      <c r="D140" s="204" t="s">
        <v>121</v>
      </c>
      <c r="E140" s="205" t="s">
        <v>216</v>
      </c>
      <c r="F140" s="206" t="s">
        <v>217</v>
      </c>
      <c r="G140" s="207" t="s">
        <v>150</v>
      </c>
      <c r="H140" s="208">
        <v>6</v>
      </c>
      <c r="I140" s="209"/>
      <c r="J140" s="210">
        <f>ROUND(I140*H140,2)</f>
        <v>0</v>
      </c>
      <c r="K140" s="206" t="s">
        <v>125</v>
      </c>
      <c r="L140" s="44"/>
      <c r="M140" s="211" t="s">
        <v>19</v>
      </c>
      <c r="N140" s="212" t="s">
        <v>42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126</v>
      </c>
      <c r="AT140" s="215" t="s">
        <v>121</v>
      </c>
      <c r="AU140" s="215" t="s">
        <v>82</v>
      </c>
      <c r="AY140" s="17" t="s">
        <v>119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79</v>
      </c>
      <c r="BK140" s="216">
        <f>ROUND(I140*H140,2)</f>
        <v>0</v>
      </c>
      <c r="BL140" s="17" t="s">
        <v>126</v>
      </c>
      <c r="BM140" s="215" t="s">
        <v>218</v>
      </c>
    </row>
    <row r="141" s="2" customFormat="1">
      <c r="A141" s="38"/>
      <c r="B141" s="39"/>
      <c r="C141" s="40"/>
      <c r="D141" s="217" t="s">
        <v>128</v>
      </c>
      <c r="E141" s="40"/>
      <c r="F141" s="218" t="s">
        <v>219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128</v>
      </c>
      <c r="AU141" s="17" t="s">
        <v>82</v>
      </c>
    </row>
    <row r="142" s="2" customFormat="1">
      <c r="A142" s="38"/>
      <c r="B142" s="39"/>
      <c r="C142" s="40"/>
      <c r="D142" s="222" t="s">
        <v>130</v>
      </c>
      <c r="E142" s="40"/>
      <c r="F142" s="223" t="s">
        <v>220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130</v>
      </c>
      <c r="AU142" s="17" t="s">
        <v>82</v>
      </c>
    </row>
    <row r="143" s="13" customFormat="1">
      <c r="A143" s="13"/>
      <c r="B143" s="224"/>
      <c r="C143" s="225"/>
      <c r="D143" s="217" t="s">
        <v>132</v>
      </c>
      <c r="E143" s="226" t="s">
        <v>19</v>
      </c>
      <c r="F143" s="227" t="s">
        <v>221</v>
      </c>
      <c r="G143" s="225"/>
      <c r="H143" s="228">
        <v>6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132</v>
      </c>
      <c r="AU143" s="234" t="s">
        <v>82</v>
      </c>
      <c r="AV143" s="13" t="s">
        <v>82</v>
      </c>
      <c r="AW143" s="13" t="s">
        <v>33</v>
      </c>
      <c r="AX143" s="13" t="s">
        <v>79</v>
      </c>
      <c r="AY143" s="234" t="s">
        <v>119</v>
      </c>
    </row>
    <row r="144" s="2" customFormat="1" ht="16.5" customHeight="1">
      <c r="A144" s="38"/>
      <c r="B144" s="39"/>
      <c r="C144" s="236" t="s">
        <v>222</v>
      </c>
      <c r="D144" s="236" t="s">
        <v>223</v>
      </c>
      <c r="E144" s="237" t="s">
        <v>224</v>
      </c>
      <c r="F144" s="238" t="s">
        <v>225</v>
      </c>
      <c r="G144" s="239" t="s">
        <v>204</v>
      </c>
      <c r="H144" s="240">
        <v>10.302</v>
      </c>
      <c r="I144" s="241"/>
      <c r="J144" s="242">
        <f>ROUND(I144*H144,2)</f>
        <v>0</v>
      </c>
      <c r="K144" s="238" t="s">
        <v>125</v>
      </c>
      <c r="L144" s="243"/>
      <c r="M144" s="244" t="s">
        <v>19</v>
      </c>
      <c r="N144" s="245" t="s">
        <v>42</v>
      </c>
      <c r="O144" s="84"/>
      <c r="P144" s="213">
        <f>O144*H144</f>
        <v>0</v>
      </c>
      <c r="Q144" s="213">
        <v>1</v>
      </c>
      <c r="R144" s="213">
        <f>Q144*H144</f>
        <v>10.302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177</v>
      </c>
      <c r="AT144" s="215" t="s">
        <v>223</v>
      </c>
      <c r="AU144" s="215" t="s">
        <v>82</v>
      </c>
      <c r="AY144" s="17" t="s">
        <v>119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79</v>
      </c>
      <c r="BK144" s="216">
        <f>ROUND(I144*H144,2)</f>
        <v>0</v>
      </c>
      <c r="BL144" s="17" t="s">
        <v>126</v>
      </c>
      <c r="BM144" s="215" t="s">
        <v>226</v>
      </c>
    </row>
    <row r="145" s="2" customFormat="1">
      <c r="A145" s="38"/>
      <c r="B145" s="39"/>
      <c r="C145" s="40"/>
      <c r="D145" s="217" t="s">
        <v>128</v>
      </c>
      <c r="E145" s="40"/>
      <c r="F145" s="218" t="s">
        <v>225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128</v>
      </c>
      <c r="AU145" s="17" t="s">
        <v>82</v>
      </c>
    </row>
    <row r="146" s="13" customFormat="1">
      <c r="A146" s="13"/>
      <c r="B146" s="224"/>
      <c r="C146" s="225"/>
      <c r="D146" s="217" t="s">
        <v>132</v>
      </c>
      <c r="E146" s="226" t="s">
        <v>19</v>
      </c>
      <c r="F146" s="227" t="s">
        <v>227</v>
      </c>
      <c r="G146" s="225"/>
      <c r="H146" s="228">
        <v>10.302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132</v>
      </c>
      <c r="AU146" s="234" t="s">
        <v>82</v>
      </c>
      <c r="AV146" s="13" t="s">
        <v>82</v>
      </c>
      <c r="AW146" s="13" t="s">
        <v>33</v>
      </c>
      <c r="AX146" s="13" t="s">
        <v>79</v>
      </c>
      <c r="AY146" s="234" t="s">
        <v>119</v>
      </c>
    </row>
    <row r="147" s="2" customFormat="1" ht="21.75" customHeight="1">
      <c r="A147" s="38"/>
      <c r="B147" s="39"/>
      <c r="C147" s="204" t="s">
        <v>228</v>
      </c>
      <c r="D147" s="204" t="s">
        <v>121</v>
      </c>
      <c r="E147" s="205" t="s">
        <v>229</v>
      </c>
      <c r="F147" s="206" t="s">
        <v>230</v>
      </c>
      <c r="G147" s="207" t="s">
        <v>136</v>
      </c>
      <c r="H147" s="208">
        <v>9337</v>
      </c>
      <c r="I147" s="209"/>
      <c r="J147" s="210">
        <f>ROUND(I147*H147,2)</f>
        <v>0</v>
      </c>
      <c r="K147" s="206" t="s">
        <v>125</v>
      </c>
      <c r="L147" s="44"/>
      <c r="M147" s="211" t="s">
        <v>19</v>
      </c>
      <c r="N147" s="212" t="s">
        <v>42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126</v>
      </c>
      <c r="AT147" s="215" t="s">
        <v>121</v>
      </c>
      <c r="AU147" s="215" t="s">
        <v>82</v>
      </c>
      <c r="AY147" s="17" t="s">
        <v>119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79</v>
      </c>
      <c r="BK147" s="216">
        <f>ROUND(I147*H147,2)</f>
        <v>0</v>
      </c>
      <c r="BL147" s="17" t="s">
        <v>126</v>
      </c>
      <c r="BM147" s="215" t="s">
        <v>231</v>
      </c>
    </row>
    <row r="148" s="2" customFormat="1">
      <c r="A148" s="38"/>
      <c r="B148" s="39"/>
      <c r="C148" s="40"/>
      <c r="D148" s="217" t="s">
        <v>128</v>
      </c>
      <c r="E148" s="40"/>
      <c r="F148" s="218" t="s">
        <v>232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128</v>
      </c>
      <c r="AU148" s="17" t="s">
        <v>82</v>
      </c>
    </row>
    <row r="149" s="2" customFormat="1">
      <c r="A149" s="38"/>
      <c r="B149" s="39"/>
      <c r="C149" s="40"/>
      <c r="D149" s="222" t="s">
        <v>130</v>
      </c>
      <c r="E149" s="40"/>
      <c r="F149" s="223" t="s">
        <v>233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130</v>
      </c>
      <c r="AU149" s="17" t="s">
        <v>82</v>
      </c>
    </row>
    <row r="150" s="13" customFormat="1">
      <c r="A150" s="13"/>
      <c r="B150" s="224"/>
      <c r="C150" s="225"/>
      <c r="D150" s="217" t="s">
        <v>132</v>
      </c>
      <c r="E150" s="226" t="s">
        <v>19</v>
      </c>
      <c r="F150" s="227" t="s">
        <v>140</v>
      </c>
      <c r="G150" s="225"/>
      <c r="H150" s="228">
        <v>3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132</v>
      </c>
      <c r="AU150" s="234" t="s">
        <v>82</v>
      </c>
      <c r="AV150" s="13" t="s">
        <v>82</v>
      </c>
      <c r="AW150" s="13" t="s">
        <v>33</v>
      </c>
      <c r="AX150" s="13" t="s">
        <v>71</v>
      </c>
      <c r="AY150" s="234" t="s">
        <v>119</v>
      </c>
    </row>
    <row r="151" s="13" customFormat="1">
      <c r="A151" s="13"/>
      <c r="B151" s="224"/>
      <c r="C151" s="225"/>
      <c r="D151" s="217" t="s">
        <v>132</v>
      </c>
      <c r="E151" s="226" t="s">
        <v>19</v>
      </c>
      <c r="F151" s="227" t="s">
        <v>234</v>
      </c>
      <c r="G151" s="225"/>
      <c r="H151" s="228">
        <v>9334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132</v>
      </c>
      <c r="AU151" s="234" t="s">
        <v>82</v>
      </c>
      <c r="AV151" s="13" t="s">
        <v>82</v>
      </c>
      <c r="AW151" s="13" t="s">
        <v>33</v>
      </c>
      <c r="AX151" s="13" t="s">
        <v>71</v>
      </c>
      <c r="AY151" s="234" t="s">
        <v>119</v>
      </c>
    </row>
    <row r="152" s="2" customFormat="1" ht="16.5" customHeight="1">
      <c r="A152" s="38"/>
      <c r="B152" s="39"/>
      <c r="C152" s="204" t="s">
        <v>235</v>
      </c>
      <c r="D152" s="204" t="s">
        <v>121</v>
      </c>
      <c r="E152" s="205" t="s">
        <v>236</v>
      </c>
      <c r="F152" s="206" t="s">
        <v>237</v>
      </c>
      <c r="G152" s="207" t="s">
        <v>136</v>
      </c>
      <c r="H152" s="208">
        <v>2159.1999999999998</v>
      </c>
      <c r="I152" s="209"/>
      <c r="J152" s="210">
        <f>ROUND(I152*H152,2)</f>
        <v>0</v>
      </c>
      <c r="K152" s="206" t="s">
        <v>125</v>
      </c>
      <c r="L152" s="44"/>
      <c r="M152" s="211" t="s">
        <v>19</v>
      </c>
      <c r="N152" s="212" t="s">
        <v>42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126</v>
      </c>
      <c r="AT152" s="215" t="s">
        <v>121</v>
      </c>
      <c r="AU152" s="215" t="s">
        <v>82</v>
      </c>
      <c r="AY152" s="17" t="s">
        <v>119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79</v>
      </c>
      <c r="BK152" s="216">
        <f>ROUND(I152*H152,2)</f>
        <v>0</v>
      </c>
      <c r="BL152" s="17" t="s">
        <v>126</v>
      </c>
      <c r="BM152" s="215" t="s">
        <v>238</v>
      </c>
    </row>
    <row r="153" s="2" customFormat="1">
      <c r="A153" s="38"/>
      <c r="B153" s="39"/>
      <c r="C153" s="40"/>
      <c r="D153" s="217" t="s">
        <v>128</v>
      </c>
      <c r="E153" s="40"/>
      <c r="F153" s="218" t="s">
        <v>239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128</v>
      </c>
      <c r="AU153" s="17" t="s">
        <v>82</v>
      </c>
    </row>
    <row r="154" s="2" customFormat="1">
      <c r="A154" s="38"/>
      <c r="B154" s="39"/>
      <c r="C154" s="40"/>
      <c r="D154" s="222" t="s">
        <v>130</v>
      </c>
      <c r="E154" s="40"/>
      <c r="F154" s="223" t="s">
        <v>240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130</v>
      </c>
      <c r="AU154" s="17" t="s">
        <v>82</v>
      </c>
    </row>
    <row r="155" s="2" customFormat="1">
      <c r="A155" s="38"/>
      <c r="B155" s="39"/>
      <c r="C155" s="40"/>
      <c r="D155" s="217" t="s">
        <v>197</v>
      </c>
      <c r="E155" s="40"/>
      <c r="F155" s="235" t="s">
        <v>241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197</v>
      </c>
      <c r="AU155" s="17" t="s">
        <v>82</v>
      </c>
    </row>
    <row r="156" s="13" customFormat="1">
      <c r="A156" s="13"/>
      <c r="B156" s="224"/>
      <c r="C156" s="225"/>
      <c r="D156" s="217" t="s">
        <v>132</v>
      </c>
      <c r="E156" s="226" t="s">
        <v>19</v>
      </c>
      <c r="F156" s="227" t="s">
        <v>242</v>
      </c>
      <c r="G156" s="225"/>
      <c r="H156" s="228">
        <v>632.20000000000005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132</v>
      </c>
      <c r="AU156" s="234" t="s">
        <v>82</v>
      </c>
      <c r="AV156" s="13" t="s">
        <v>82</v>
      </c>
      <c r="AW156" s="13" t="s">
        <v>33</v>
      </c>
      <c r="AX156" s="13" t="s">
        <v>71</v>
      </c>
      <c r="AY156" s="234" t="s">
        <v>119</v>
      </c>
    </row>
    <row r="157" s="13" customFormat="1">
      <c r="A157" s="13"/>
      <c r="B157" s="224"/>
      <c r="C157" s="225"/>
      <c r="D157" s="217" t="s">
        <v>132</v>
      </c>
      <c r="E157" s="226" t="s">
        <v>19</v>
      </c>
      <c r="F157" s="227" t="s">
        <v>243</v>
      </c>
      <c r="G157" s="225"/>
      <c r="H157" s="228">
        <v>1527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132</v>
      </c>
      <c r="AU157" s="234" t="s">
        <v>82</v>
      </c>
      <c r="AV157" s="13" t="s">
        <v>82</v>
      </c>
      <c r="AW157" s="13" t="s">
        <v>33</v>
      </c>
      <c r="AX157" s="13" t="s">
        <v>71</v>
      </c>
      <c r="AY157" s="234" t="s">
        <v>119</v>
      </c>
    </row>
    <row r="158" s="2" customFormat="1" ht="16.5" customHeight="1">
      <c r="A158" s="38"/>
      <c r="B158" s="39"/>
      <c r="C158" s="204" t="s">
        <v>244</v>
      </c>
      <c r="D158" s="204" t="s">
        <v>121</v>
      </c>
      <c r="E158" s="205" t="s">
        <v>245</v>
      </c>
      <c r="F158" s="206" t="s">
        <v>246</v>
      </c>
      <c r="G158" s="207" t="s">
        <v>136</v>
      </c>
      <c r="H158" s="208">
        <v>632.20000000000005</v>
      </c>
      <c r="I158" s="209"/>
      <c r="J158" s="210">
        <f>ROUND(I158*H158,2)</f>
        <v>0</v>
      </c>
      <c r="K158" s="206" t="s">
        <v>125</v>
      </c>
      <c r="L158" s="44"/>
      <c r="M158" s="211" t="s">
        <v>19</v>
      </c>
      <c r="N158" s="212" t="s">
        <v>42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126</v>
      </c>
      <c r="AT158" s="215" t="s">
        <v>121</v>
      </c>
      <c r="AU158" s="215" t="s">
        <v>82</v>
      </c>
      <c r="AY158" s="17" t="s">
        <v>119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79</v>
      </c>
      <c r="BK158" s="216">
        <f>ROUND(I158*H158,2)</f>
        <v>0</v>
      </c>
      <c r="BL158" s="17" t="s">
        <v>126</v>
      </c>
      <c r="BM158" s="215" t="s">
        <v>247</v>
      </c>
    </row>
    <row r="159" s="2" customFormat="1">
      <c r="A159" s="38"/>
      <c r="B159" s="39"/>
      <c r="C159" s="40"/>
      <c r="D159" s="217" t="s">
        <v>128</v>
      </c>
      <c r="E159" s="40"/>
      <c r="F159" s="218" t="s">
        <v>248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128</v>
      </c>
      <c r="AU159" s="17" t="s">
        <v>82</v>
      </c>
    </row>
    <row r="160" s="2" customFormat="1">
      <c r="A160" s="38"/>
      <c r="B160" s="39"/>
      <c r="C160" s="40"/>
      <c r="D160" s="222" t="s">
        <v>130</v>
      </c>
      <c r="E160" s="40"/>
      <c r="F160" s="223" t="s">
        <v>249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130</v>
      </c>
      <c r="AU160" s="17" t="s">
        <v>82</v>
      </c>
    </row>
    <row r="161" s="13" customFormat="1">
      <c r="A161" s="13"/>
      <c r="B161" s="224"/>
      <c r="C161" s="225"/>
      <c r="D161" s="217" t="s">
        <v>132</v>
      </c>
      <c r="E161" s="226" t="s">
        <v>19</v>
      </c>
      <c r="F161" s="227" t="s">
        <v>242</v>
      </c>
      <c r="G161" s="225"/>
      <c r="H161" s="228">
        <v>632.20000000000005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132</v>
      </c>
      <c r="AU161" s="234" t="s">
        <v>82</v>
      </c>
      <c r="AV161" s="13" t="s">
        <v>82</v>
      </c>
      <c r="AW161" s="13" t="s">
        <v>33</v>
      </c>
      <c r="AX161" s="13" t="s">
        <v>79</v>
      </c>
      <c r="AY161" s="234" t="s">
        <v>119</v>
      </c>
    </row>
    <row r="162" s="2" customFormat="1" ht="16.5" customHeight="1">
      <c r="A162" s="38"/>
      <c r="B162" s="39"/>
      <c r="C162" s="236" t="s">
        <v>250</v>
      </c>
      <c r="D162" s="236" t="s">
        <v>223</v>
      </c>
      <c r="E162" s="237" t="s">
        <v>251</v>
      </c>
      <c r="F162" s="238" t="s">
        <v>252</v>
      </c>
      <c r="G162" s="239" t="s">
        <v>253</v>
      </c>
      <c r="H162" s="240">
        <v>57.503</v>
      </c>
      <c r="I162" s="241"/>
      <c r="J162" s="242">
        <f>ROUND(I162*H162,2)</f>
        <v>0</v>
      </c>
      <c r="K162" s="238" t="s">
        <v>125</v>
      </c>
      <c r="L162" s="243"/>
      <c r="M162" s="244" t="s">
        <v>19</v>
      </c>
      <c r="N162" s="245" t="s">
        <v>42</v>
      </c>
      <c r="O162" s="84"/>
      <c r="P162" s="213">
        <f>O162*H162</f>
        <v>0</v>
      </c>
      <c r="Q162" s="213">
        <v>0.001</v>
      </c>
      <c r="R162" s="213">
        <f>Q162*H162</f>
        <v>0.057502999999999999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177</v>
      </c>
      <c r="AT162" s="215" t="s">
        <v>223</v>
      </c>
      <c r="AU162" s="215" t="s">
        <v>82</v>
      </c>
      <c r="AY162" s="17" t="s">
        <v>119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79</v>
      </c>
      <c r="BK162" s="216">
        <f>ROUND(I162*H162,2)</f>
        <v>0</v>
      </c>
      <c r="BL162" s="17" t="s">
        <v>126</v>
      </c>
      <c r="BM162" s="215" t="s">
        <v>254</v>
      </c>
    </row>
    <row r="163" s="2" customFormat="1">
      <c r="A163" s="38"/>
      <c r="B163" s="39"/>
      <c r="C163" s="40"/>
      <c r="D163" s="217" t="s">
        <v>128</v>
      </c>
      <c r="E163" s="40"/>
      <c r="F163" s="218" t="s">
        <v>252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128</v>
      </c>
      <c r="AU163" s="17" t="s">
        <v>82</v>
      </c>
    </row>
    <row r="164" s="13" customFormat="1">
      <c r="A164" s="13"/>
      <c r="B164" s="224"/>
      <c r="C164" s="225"/>
      <c r="D164" s="217" t="s">
        <v>132</v>
      </c>
      <c r="E164" s="226" t="s">
        <v>19</v>
      </c>
      <c r="F164" s="227" t="s">
        <v>255</v>
      </c>
      <c r="G164" s="225"/>
      <c r="H164" s="228">
        <v>57.503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132</v>
      </c>
      <c r="AU164" s="234" t="s">
        <v>82</v>
      </c>
      <c r="AV164" s="13" t="s">
        <v>82</v>
      </c>
      <c r="AW164" s="13" t="s">
        <v>33</v>
      </c>
      <c r="AX164" s="13" t="s">
        <v>79</v>
      </c>
      <c r="AY164" s="234" t="s">
        <v>119</v>
      </c>
    </row>
    <row r="165" s="2" customFormat="1" ht="16.5" customHeight="1">
      <c r="A165" s="38"/>
      <c r="B165" s="39"/>
      <c r="C165" s="204" t="s">
        <v>256</v>
      </c>
      <c r="D165" s="204" t="s">
        <v>121</v>
      </c>
      <c r="E165" s="205" t="s">
        <v>257</v>
      </c>
      <c r="F165" s="206" t="s">
        <v>258</v>
      </c>
      <c r="G165" s="207" t="s">
        <v>136</v>
      </c>
      <c r="H165" s="208">
        <v>5196.1000000000004</v>
      </c>
      <c r="I165" s="209"/>
      <c r="J165" s="210">
        <f>ROUND(I165*H165,2)</f>
        <v>0</v>
      </c>
      <c r="K165" s="206" t="s">
        <v>125</v>
      </c>
      <c r="L165" s="44"/>
      <c r="M165" s="211" t="s">
        <v>19</v>
      </c>
      <c r="N165" s="212" t="s">
        <v>42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126</v>
      </c>
      <c r="AT165" s="215" t="s">
        <v>121</v>
      </c>
      <c r="AU165" s="215" t="s">
        <v>82</v>
      </c>
      <c r="AY165" s="17" t="s">
        <v>119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79</v>
      </c>
      <c r="BK165" s="216">
        <f>ROUND(I165*H165,2)</f>
        <v>0</v>
      </c>
      <c r="BL165" s="17" t="s">
        <v>126</v>
      </c>
      <c r="BM165" s="215" t="s">
        <v>259</v>
      </c>
    </row>
    <row r="166" s="2" customFormat="1">
      <c r="A166" s="38"/>
      <c r="B166" s="39"/>
      <c r="C166" s="40"/>
      <c r="D166" s="217" t="s">
        <v>128</v>
      </c>
      <c r="E166" s="40"/>
      <c r="F166" s="218" t="s">
        <v>260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128</v>
      </c>
      <c r="AU166" s="17" t="s">
        <v>82</v>
      </c>
    </row>
    <row r="167" s="2" customFormat="1">
      <c r="A167" s="38"/>
      <c r="B167" s="39"/>
      <c r="C167" s="40"/>
      <c r="D167" s="222" t="s">
        <v>130</v>
      </c>
      <c r="E167" s="40"/>
      <c r="F167" s="223" t="s">
        <v>261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130</v>
      </c>
      <c r="AU167" s="17" t="s">
        <v>82</v>
      </c>
    </row>
    <row r="168" s="13" customFormat="1">
      <c r="A168" s="13"/>
      <c r="B168" s="224"/>
      <c r="C168" s="225"/>
      <c r="D168" s="217" t="s">
        <v>132</v>
      </c>
      <c r="E168" s="226" t="s">
        <v>19</v>
      </c>
      <c r="F168" s="227" t="s">
        <v>262</v>
      </c>
      <c r="G168" s="225"/>
      <c r="H168" s="228">
        <v>4848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132</v>
      </c>
      <c r="AU168" s="234" t="s">
        <v>82</v>
      </c>
      <c r="AV168" s="13" t="s">
        <v>82</v>
      </c>
      <c r="AW168" s="13" t="s">
        <v>33</v>
      </c>
      <c r="AX168" s="13" t="s">
        <v>71</v>
      </c>
      <c r="AY168" s="234" t="s">
        <v>119</v>
      </c>
    </row>
    <row r="169" s="13" customFormat="1">
      <c r="A169" s="13"/>
      <c r="B169" s="224"/>
      <c r="C169" s="225"/>
      <c r="D169" s="217" t="s">
        <v>132</v>
      </c>
      <c r="E169" s="226" t="s">
        <v>19</v>
      </c>
      <c r="F169" s="227" t="s">
        <v>263</v>
      </c>
      <c r="G169" s="225"/>
      <c r="H169" s="228">
        <v>348.10000000000002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132</v>
      </c>
      <c r="AU169" s="234" t="s">
        <v>82</v>
      </c>
      <c r="AV169" s="13" t="s">
        <v>82</v>
      </c>
      <c r="AW169" s="13" t="s">
        <v>33</v>
      </c>
      <c r="AX169" s="13" t="s">
        <v>71</v>
      </c>
      <c r="AY169" s="234" t="s">
        <v>119</v>
      </c>
    </row>
    <row r="170" s="2" customFormat="1" ht="16.5" customHeight="1">
      <c r="A170" s="38"/>
      <c r="B170" s="39"/>
      <c r="C170" s="204" t="s">
        <v>264</v>
      </c>
      <c r="D170" s="204" t="s">
        <v>121</v>
      </c>
      <c r="E170" s="205" t="s">
        <v>265</v>
      </c>
      <c r="F170" s="206" t="s">
        <v>266</v>
      </c>
      <c r="G170" s="207" t="s">
        <v>136</v>
      </c>
      <c r="H170" s="208">
        <v>213.19999999999999</v>
      </c>
      <c r="I170" s="209"/>
      <c r="J170" s="210">
        <f>ROUND(I170*H170,2)</f>
        <v>0</v>
      </c>
      <c r="K170" s="206" t="s">
        <v>125</v>
      </c>
      <c r="L170" s="44"/>
      <c r="M170" s="211" t="s">
        <v>19</v>
      </c>
      <c r="N170" s="212" t="s">
        <v>42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126</v>
      </c>
      <c r="AT170" s="215" t="s">
        <v>121</v>
      </c>
      <c r="AU170" s="215" t="s">
        <v>82</v>
      </c>
      <c r="AY170" s="17" t="s">
        <v>119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79</v>
      </c>
      <c r="BK170" s="216">
        <f>ROUND(I170*H170,2)</f>
        <v>0</v>
      </c>
      <c r="BL170" s="17" t="s">
        <v>126</v>
      </c>
      <c r="BM170" s="215" t="s">
        <v>267</v>
      </c>
    </row>
    <row r="171" s="2" customFormat="1">
      <c r="A171" s="38"/>
      <c r="B171" s="39"/>
      <c r="C171" s="40"/>
      <c r="D171" s="217" t="s">
        <v>128</v>
      </c>
      <c r="E171" s="40"/>
      <c r="F171" s="218" t="s">
        <v>268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128</v>
      </c>
      <c r="AU171" s="17" t="s">
        <v>82</v>
      </c>
    </row>
    <row r="172" s="2" customFormat="1">
      <c r="A172" s="38"/>
      <c r="B172" s="39"/>
      <c r="C172" s="40"/>
      <c r="D172" s="222" t="s">
        <v>130</v>
      </c>
      <c r="E172" s="40"/>
      <c r="F172" s="223" t="s">
        <v>269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130</v>
      </c>
      <c r="AU172" s="17" t="s">
        <v>82</v>
      </c>
    </row>
    <row r="173" s="13" customFormat="1">
      <c r="A173" s="13"/>
      <c r="B173" s="224"/>
      <c r="C173" s="225"/>
      <c r="D173" s="217" t="s">
        <v>132</v>
      </c>
      <c r="E173" s="226" t="s">
        <v>19</v>
      </c>
      <c r="F173" s="227" t="s">
        <v>270</v>
      </c>
      <c r="G173" s="225"/>
      <c r="H173" s="228">
        <v>213.19999999999999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132</v>
      </c>
      <c r="AU173" s="234" t="s">
        <v>82</v>
      </c>
      <c r="AV173" s="13" t="s">
        <v>82</v>
      </c>
      <c r="AW173" s="13" t="s">
        <v>33</v>
      </c>
      <c r="AX173" s="13" t="s">
        <v>79</v>
      </c>
      <c r="AY173" s="234" t="s">
        <v>119</v>
      </c>
    </row>
    <row r="174" s="2" customFormat="1" ht="16.5" customHeight="1">
      <c r="A174" s="38"/>
      <c r="B174" s="39"/>
      <c r="C174" s="204" t="s">
        <v>7</v>
      </c>
      <c r="D174" s="204" t="s">
        <v>121</v>
      </c>
      <c r="E174" s="205" t="s">
        <v>271</v>
      </c>
      <c r="F174" s="206" t="s">
        <v>272</v>
      </c>
      <c r="G174" s="207" t="s">
        <v>136</v>
      </c>
      <c r="H174" s="208">
        <v>1079.5999999999999</v>
      </c>
      <c r="I174" s="209"/>
      <c r="J174" s="210">
        <f>ROUND(I174*H174,2)</f>
        <v>0</v>
      </c>
      <c r="K174" s="206" t="s">
        <v>125</v>
      </c>
      <c r="L174" s="44"/>
      <c r="M174" s="211" t="s">
        <v>19</v>
      </c>
      <c r="N174" s="212" t="s">
        <v>42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126</v>
      </c>
      <c r="AT174" s="215" t="s">
        <v>121</v>
      </c>
      <c r="AU174" s="215" t="s">
        <v>82</v>
      </c>
      <c r="AY174" s="17" t="s">
        <v>119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79</v>
      </c>
      <c r="BK174" s="216">
        <f>ROUND(I174*H174,2)</f>
        <v>0</v>
      </c>
      <c r="BL174" s="17" t="s">
        <v>126</v>
      </c>
      <c r="BM174" s="215" t="s">
        <v>273</v>
      </c>
    </row>
    <row r="175" s="2" customFormat="1">
      <c r="A175" s="38"/>
      <c r="B175" s="39"/>
      <c r="C175" s="40"/>
      <c r="D175" s="217" t="s">
        <v>128</v>
      </c>
      <c r="E175" s="40"/>
      <c r="F175" s="218" t="s">
        <v>274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128</v>
      </c>
      <c r="AU175" s="17" t="s">
        <v>82</v>
      </c>
    </row>
    <row r="176" s="2" customFormat="1">
      <c r="A176" s="38"/>
      <c r="B176" s="39"/>
      <c r="C176" s="40"/>
      <c r="D176" s="222" t="s">
        <v>130</v>
      </c>
      <c r="E176" s="40"/>
      <c r="F176" s="223" t="s">
        <v>275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130</v>
      </c>
      <c r="AU176" s="17" t="s">
        <v>82</v>
      </c>
    </row>
    <row r="177" s="13" customFormat="1">
      <c r="A177" s="13"/>
      <c r="B177" s="224"/>
      <c r="C177" s="225"/>
      <c r="D177" s="217" t="s">
        <v>132</v>
      </c>
      <c r="E177" s="226" t="s">
        <v>19</v>
      </c>
      <c r="F177" s="227" t="s">
        <v>276</v>
      </c>
      <c r="G177" s="225"/>
      <c r="H177" s="228">
        <v>1079.5999999999999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132</v>
      </c>
      <c r="AU177" s="234" t="s">
        <v>82</v>
      </c>
      <c r="AV177" s="13" t="s">
        <v>82</v>
      </c>
      <c r="AW177" s="13" t="s">
        <v>33</v>
      </c>
      <c r="AX177" s="13" t="s">
        <v>79</v>
      </c>
      <c r="AY177" s="234" t="s">
        <v>119</v>
      </c>
    </row>
    <row r="178" s="12" customFormat="1" ht="22.8" customHeight="1">
      <c r="A178" s="12"/>
      <c r="B178" s="188"/>
      <c r="C178" s="189"/>
      <c r="D178" s="190" t="s">
        <v>70</v>
      </c>
      <c r="E178" s="202" t="s">
        <v>82</v>
      </c>
      <c r="F178" s="202" t="s">
        <v>277</v>
      </c>
      <c r="G178" s="189"/>
      <c r="H178" s="189"/>
      <c r="I178" s="192"/>
      <c r="J178" s="203">
        <f>BK178</f>
        <v>0</v>
      </c>
      <c r="K178" s="189"/>
      <c r="L178" s="194"/>
      <c r="M178" s="195"/>
      <c r="N178" s="196"/>
      <c r="O178" s="196"/>
      <c r="P178" s="197">
        <f>SUM(P179:P194)</f>
        <v>0</v>
      </c>
      <c r="Q178" s="196"/>
      <c r="R178" s="197">
        <f>SUM(R179:R194)</f>
        <v>324.72628400000002</v>
      </c>
      <c r="S178" s="196"/>
      <c r="T178" s="198">
        <f>SUM(T179:T194)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79</v>
      </c>
      <c r="AT178" s="200" t="s">
        <v>70</v>
      </c>
      <c r="AU178" s="200" t="s">
        <v>79</v>
      </c>
      <c r="AY178" s="199" t="s">
        <v>119</v>
      </c>
      <c r="BK178" s="201">
        <f>SUM(BK179:BK194)</f>
        <v>0</v>
      </c>
    </row>
    <row r="179" s="2" customFormat="1" ht="16.5" customHeight="1">
      <c r="A179" s="38"/>
      <c r="B179" s="39"/>
      <c r="C179" s="204" t="s">
        <v>278</v>
      </c>
      <c r="D179" s="204" t="s">
        <v>121</v>
      </c>
      <c r="E179" s="205" t="s">
        <v>279</v>
      </c>
      <c r="F179" s="206" t="s">
        <v>280</v>
      </c>
      <c r="G179" s="207" t="s">
        <v>150</v>
      </c>
      <c r="H179" s="208">
        <v>199</v>
      </c>
      <c r="I179" s="209"/>
      <c r="J179" s="210">
        <f>ROUND(I179*H179,2)</f>
        <v>0</v>
      </c>
      <c r="K179" s="206" t="s">
        <v>125</v>
      </c>
      <c r="L179" s="44"/>
      <c r="M179" s="211" t="s">
        <v>19</v>
      </c>
      <c r="N179" s="212" t="s">
        <v>42</v>
      </c>
      <c r="O179" s="84"/>
      <c r="P179" s="213">
        <f>O179*H179</f>
        <v>0</v>
      </c>
      <c r="Q179" s="213">
        <v>1.6299999999999999</v>
      </c>
      <c r="R179" s="213">
        <f>Q179*H179</f>
        <v>324.37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126</v>
      </c>
      <c r="AT179" s="215" t="s">
        <v>121</v>
      </c>
      <c r="AU179" s="215" t="s">
        <v>82</v>
      </c>
      <c r="AY179" s="17" t="s">
        <v>119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79</v>
      </c>
      <c r="BK179" s="216">
        <f>ROUND(I179*H179,2)</f>
        <v>0</v>
      </c>
      <c r="BL179" s="17" t="s">
        <v>126</v>
      </c>
      <c r="BM179" s="215" t="s">
        <v>281</v>
      </c>
    </row>
    <row r="180" s="2" customFormat="1">
      <c r="A180" s="38"/>
      <c r="B180" s="39"/>
      <c r="C180" s="40"/>
      <c r="D180" s="217" t="s">
        <v>128</v>
      </c>
      <c r="E180" s="40"/>
      <c r="F180" s="218" t="s">
        <v>282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128</v>
      </c>
      <c r="AU180" s="17" t="s">
        <v>82</v>
      </c>
    </row>
    <row r="181" s="2" customFormat="1">
      <c r="A181" s="38"/>
      <c r="B181" s="39"/>
      <c r="C181" s="40"/>
      <c r="D181" s="222" t="s">
        <v>130</v>
      </c>
      <c r="E181" s="40"/>
      <c r="F181" s="223" t="s">
        <v>283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130</v>
      </c>
      <c r="AU181" s="17" t="s">
        <v>82</v>
      </c>
    </row>
    <row r="182" s="2" customFormat="1">
      <c r="A182" s="38"/>
      <c r="B182" s="39"/>
      <c r="C182" s="40"/>
      <c r="D182" s="217" t="s">
        <v>197</v>
      </c>
      <c r="E182" s="40"/>
      <c r="F182" s="235" t="s">
        <v>284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197</v>
      </c>
      <c r="AU182" s="17" t="s">
        <v>82</v>
      </c>
    </row>
    <row r="183" s="13" customFormat="1">
      <c r="A183" s="13"/>
      <c r="B183" s="224"/>
      <c r="C183" s="225"/>
      <c r="D183" s="217" t="s">
        <v>132</v>
      </c>
      <c r="E183" s="226" t="s">
        <v>19</v>
      </c>
      <c r="F183" s="227" t="s">
        <v>285</v>
      </c>
      <c r="G183" s="225"/>
      <c r="H183" s="228">
        <v>199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132</v>
      </c>
      <c r="AU183" s="234" t="s">
        <v>82</v>
      </c>
      <c r="AV183" s="13" t="s">
        <v>82</v>
      </c>
      <c r="AW183" s="13" t="s">
        <v>33</v>
      </c>
      <c r="AX183" s="13" t="s">
        <v>79</v>
      </c>
      <c r="AY183" s="234" t="s">
        <v>119</v>
      </c>
    </row>
    <row r="184" s="2" customFormat="1" ht="16.5" customHeight="1">
      <c r="A184" s="38"/>
      <c r="B184" s="39"/>
      <c r="C184" s="204" t="s">
        <v>286</v>
      </c>
      <c r="D184" s="204" t="s">
        <v>121</v>
      </c>
      <c r="E184" s="205" t="s">
        <v>287</v>
      </c>
      <c r="F184" s="206" t="s">
        <v>288</v>
      </c>
      <c r="G184" s="207" t="s">
        <v>136</v>
      </c>
      <c r="H184" s="208">
        <v>20</v>
      </c>
      <c r="I184" s="209"/>
      <c r="J184" s="210">
        <f>ROUND(I184*H184,2)</f>
        <v>0</v>
      </c>
      <c r="K184" s="206" t="s">
        <v>125</v>
      </c>
      <c r="L184" s="44"/>
      <c r="M184" s="211" t="s">
        <v>19</v>
      </c>
      <c r="N184" s="212" t="s">
        <v>42</v>
      </c>
      <c r="O184" s="84"/>
      <c r="P184" s="213">
        <f>O184*H184</f>
        <v>0</v>
      </c>
      <c r="Q184" s="213">
        <v>0.00027</v>
      </c>
      <c r="R184" s="213">
        <f>Q184*H184</f>
        <v>0.0054000000000000003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126</v>
      </c>
      <c r="AT184" s="215" t="s">
        <v>121</v>
      </c>
      <c r="AU184" s="215" t="s">
        <v>82</v>
      </c>
      <c r="AY184" s="17" t="s">
        <v>119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79</v>
      </c>
      <c r="BK184" s="216">
        <f>ROUND(I184*H184,2)</f>
        <v>0</v>
      </c>
      <c r="BL184" s="17" t="s">
        <v>126</v>
      </c>
      <c r="BM184" s="215" t="s">
        <v>289</v>
      </c>
    </row>
    <row r="185" s="2" customFormat="1">
      <c r="A185" s="38"/>
      <c r="B185" s="39"/>
      <c r="C185" s="40"/>
      <c r="D185" s="217" t="s">
        <v>128</v>
      </c>
      <c r="E185" s="40"/>
      <c r="F185" s="218" t="s">
        <v>290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128</v>
      </c>
      <c r="AU185" s="17" t="s">
        <v>82</v>
      </c>
    </row>
    <row r="186" s="2" customFormat="1">
      <c r="A186" s="38"/>
      <c r="B186" s="39"/>
      <c r="C186" s="40"/>
      <c r="D186" s="222" t="s">
        <v>130</v>
      </c>
      <c r="E186" s="40"/>
      <c r="F186" s="223" t="s">
        <v>291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130</v>
      </c>
      <c r="AU186" s="17" t="s">
        <v>82</v>
      </c>
    </row>
    <row r="187" s="13" customFormat="1">
      <c r="A187" s="13"/>
      <c r="B187" s="224"/>
      <c r="C187" s="225"/>
      <c r="D187" s="217" t="s">
        <v>132</v>
      </c>
      <c r="E187" s="226" t="s">
        <v>19</v>
      </c>
      <c r="F187" s="227" t="s">
        <v>292</v>
      </c>
      <c r="G187" s="225"/>
      <c r="H187" s="228">
        <v>20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132</v>
      </c>
      <c r="AU187" s="234" t="s">
        <v>82</v>
      </c>
      <c r="AV187" s="13" t="s">
        <v>82</v>
      </c>
      <c r="AW187" s="13" t="s">
        <v>33</v>
      </c>
      <c r="AX187" s="13" t="s">
        <v>79</v>
      </c>
      <c r="AY187" s="234" t="s">
        <v>119</v>
      </c>
    </row>
    <row r="188" s="2" customFormat="1" ht="16.5" customHeight="1">
      <c r="A188" s="38"/>
      <c r="B188" s="39"/>
      <c r="C188" s="236" t="s">
        <v>293</v>
      </c>
      <c r="D188" s="236" t="s">
        <v>223</v>
      </c>
      <c r="E188" s="237" t="s">
        <v>294</v>
      </c>
      <c r="F188" s="238" t="s">
        <v>295</v>
      </c>
      <c r="G188" s="239" t="s">
        <v>136</v>
      </c>
      <c r="H188" s="240">
        <v>20.399999999999999</v>
      </c>
      <c r="I188" s="241"/>
      <c r="J188" s="242">
        <f>ROUND(I188*H188,2)</f>
        <v>0</v>
      </c>
      <c r="K188" s="238" t="s">
        <v>125</v>
      </c>
      <c r="L188" s="243"/>
      <c r="M188" s="244" t="s">
        <v>19</v>
      </c>
      <c r="N188" s="245" t="s">
        <v>42</v>
      </c>
      <c r="O188" s="84"/>
      <c r="P188" s="213">
        <f>O188*H188</f>
        <v>0</v>
      </c>
      <c r="Q188" s="213">
        <v>0.00029999999999999997</v>
      </c>
      <c r="R188" s="213">
        <f>Q188*H188</f>
        <v>0.0061199999999999987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177</v>
      </c>
      <c r="AT188" s="215" t="s">
        <v>223</v>
      </c>
      <c r="AU188" s="215" t="s">
        <v>82</v>
      </c>
      <c r="AY188" s="17" t="s">
        <v>119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79</v>
      </c>
      <c r="BK188" s="216">
        <f>ROUND(I188*H188,2)</f>
        <v>0</v>
      </c>
      <c r="BL188" s="17" t="s">
        <v>126</v>
      </c>
      <c r="BM188" s="215" t="s">
        <v>296</v>
      </c>
    </row>
    <row r="189" s="2" customFormat="1">
      <c r="A189" s="38"/>
      <c r="B189" s="39"/>
      <c r="C189" s="40"/>
      <c r="D189" s="217" t="s">
        <v>128</v>
      </c>
      <c r="E189" s="40"/>
      <c r="F189" s="218" t="s">
        <v>295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128</v>
      </c>
      <c r="AU189" s="17" t="s">
        <v>82</v>
      </c>
    </row>
    <row r="190" s="13" customFormat="1">
      <c r="A190" s="13"/>
      <c r="B190" s="224"/>
      <c r="C190" s="225"/>
      <c r="D190" s="217" t="s">
        <v>132</v>
      </c>
      <c r="E190" s="226" t="s">
        <v>19</v>
      </c>
      <c r="F190" s="227" t="s">
        <v>297</v>
      </c>
      <c r="G190" s="225"/>
      <c r="H190" s="228">
        <v>20.399999999999999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132</v>
      </c>
      <c r="AU190" s="234" t="s">
        <v>82</v>
      </c>
      <c r="AV190" s="13" t="s">
        <v>82</v>
      </c>
      <c r="AW190" s="13" t="s">
        <v>33</v>
      </c>
      <c r="AX190" s="13" t="s">
        <v>79</v>
      </c>
      <c r="AY190" s="234" t="s">
        <v>119</v>
      </c>
    </row>
    <row r="191" s="2" customFormat="1" ht="16.5" customHeight="1">
      <c r="A191" s="38"/>
      <c r="B191" s="39"/>
      <c r="C191" s="204" t="s">
        <v>298</v>
      </c>
      <c r="D191" s="204" t="s">
        <v>121</v>
      </c>
      <c r="E191" s="205" t="s">
        <v>299</v>
      </c>
      <c r="F191" s="206" t="s">
        <v>300</v>
      </c>
      <c r="G191" s="207" t="s">
        <v>124</v>
      </c>
      <c r="H191" s="208">
        <v>703.60000000000002</v>
      </c>
      <c r="I191" s="209"/>
      <c r="J191" s="210">
        <f>ROUND(I191*H191,2)</f>
        <v>0</v>
      </c>
      <c r="K191" s="206" t="s">
        <v>125</v>
      </c>
      <c r="L191" s="44"/>
      <c r="M191" s="211" t="s">
        <v>19</v>
      </c>
      <c r="N191" s="212" t="s">
        <v>42</v>
      </c>
      <c r="O191" s="84"/>
      <c r="P191" s="213">
        <f>O191*H191</f>
        <v>0</v>
      </c>
      <c r="Q191" s="213">
        <v>0.00048999999999999998</v>
      </c>
      <c r="R191" s="213">
        <f>Q191*H191</f>
        <v>0.34476400000000001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126</v>
      </c>
      <c r="AT191" s="215" t="s">
        <v>121</v>
      </c>
      <c r="AU191" s="215" t="s">
        <v>82</v>
      </c>
      <c r="AY191" s="17" t="s">
        <v>119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79</v>
      </c>
      <c r="BK191" s="216">
        <f>ROUND(I191*H191,2)</f>
        <v>0</v>
      </c>
      <c r="BL191" s="17" t="s">
        <v>126</v>
      </c>
      <c r="BM191" s="215" t="s">
        <v>301</v>
      </c>
    </row>
    <row r="192" s="2" customFormat="1">
      <c r="A192" s="38"/>
      <c r="B192" s="39"/>
      <c r="C192" s="40"/>
      <c r="D192" s="217" t="s">
        <v>128</v>
      </c>
      <c r="E192" s="40"/>
      <c r="F192" s="218" t="s">
        <v>302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128</v>
      </c>
      <c r="AU192" s="17" t="s">
        <v>82</v>
      </c>
    </row>
    <row r="193" s="2" customFormat="1">
      <c r="A193" s="38"/>
      <c r="B193" s="39"/>
      <c r="C193" s="40"/>
      <c r="D193" s="222" t="s">
        <v>130</v>
      </c>
      <c r="E193" s="40"/>
      <c r="F193" s="223" t="s">
        <v>303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130</v>
      </c>
      <c r="AU193" s="17" t="s">
        <v>82</v>
      </c>
    </row>
    <row r="194" s="13" customFormat="1">
      <c r="A194" s="13"/>
      <c r="B194" s="224"/>
      <c r="C194" s="225"/>
      <c r="D194" s="217" t="s">
        <v>132</v>
      </c>
      <c r="E194" s="226" t="s">
        <v>19</v>
      </c>
      <c r="F194" s="227" t="s">
        <v>304</v>
      </c>
      <c r="G194" s="225"/>
      <c r="H194" s="228">
        <v>703.60000000000002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132</v>
      </c>
      <c r="AU194" s="234" t="s">
        <v>82</v>
      </c>
      <c r="AV194" s="13" t="s">
        <v>82</v>
      </c>
      <c r="AW194" s="13" t="s">
        <v>33</v>
      </c>
      <c r="AX194" s="13" t="s">
        <v>79</v>
      </c>
      <c r="AY194" s="234" t="s">
        <v>119</v>
      </c>
    </row>
    <row r="195" s="12" customFormat="1" ht="22.8" customHeight="1">
      <c r="A195" s="12"/>
      <c r="B195" s="188"/>
      <c r="C195" s="189"/>
      <c r="D195" s="190" t="s">
        <v>70</v>
      </c>
      <c r="E195" s="202" t="s">
        <v>156</v>
      </c>
      <c r="F195" s="202" t="s">
        <v>305</v>
      </c>
      <c r="G195" s="189"/>
      <c r="H195" s="189"/>
      <c r="I195" s="192"/>
      <c r="J195" s="203">
        <f>BK195</f>
        <v>0</v>
      </c>
      <c r="K195" s="189"/>
      <c r="L195" s="194"/>
      <c r="M195" s="195"/>
      <c r="N195" s="196"/>
      <c r="O195" s="196"/>
      <c r="P195" s="197">
        <f>SUM(P196:P237)</f>
        <v>0</v>
      </c>
      <c r="Q195" s="196"/>
      <c r="R195" s="197">
        <f>SUM(R196:R237)</f>
        <v>3293.9158399999997</v>
      </c>
      <c r="S195" s="196"/>
      <c r="T195" s="198">
        <f>SUM(T196:T237)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9" t="s">
        <v>79</v>
      </c>
      <c r="AT195" s="200" t="s">
        <v>70</v>
      </c>
      <c r="AU195" s="200" t="s">
        <v>79</v>
      </c>
      <c r="AY195" s="199" t="s">
        <v>119</v>
      </c>
      <c r="BK195" s="201">
        <f>SUM(BK196:BK237)</f>
        <v>0</v>
      </c>
    </row>
    <row r="196" s="2" customFormat="1" ht="24.15" customHeight="1">
      <c r="A196" s="38"/>
      <c r="B196" s="39"/>
      <c r="C196" s="204" t="s">
        <v>306</v>
      </c>
      <c r="D196" s="204" t="s">
        <v>121</v>
      </c>
      <c r="E196" s="205" t="s">
        <v>307</v>
      </c>
      <c r="F196" s="206" t="s">
        <v>308</v>
      </c>
      <c r="G196" s="207" t="s">
        <v>136</v>
      </c>
      <c r="H196" s="208">
        <v>4773.9399999999996</v>
      </c>
      <c r="I196" s="209"/>
      <c r="J196" s="210">
        <f>ROUND(I196*H196,2)</f>
        <v>0</v>
      </c>
      <c r="K196" s="206" t="s">
        <v>125</v>
      </c>
      <c r="L196" s="44"/>
      <c r="M196" s="211" t="s">
        <v>19</v>
      </c>
      <c r="N196" s="212" t="s">
        <v>42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126</v>
      </c>
      <c r="AT196" s="215" t="s">
        <v>121</v>
      </c>
      <c r="AU196" s="215" t="s">
        <v>82</v>
      </c>
      <c r="AY196" s="17" t="s">
        <v>119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79</v>
      </c>
      <c r="BK196" s="216">
        <f>ROUND(I196*H196,2)</f>
        <v>0</v>
      </c>
      <c r="BL196" s="17" t="s">
        <v>126</v>
      </c>
      <c r="BM196" s="215" t="s">
        <v>309</v>
      </c>
    </row>
    <row r="197" s="2" customFormat="1">
      <c r="A197" s="38"/>
      <c r="B197" s="39"/>
      <c r="C197" s="40"/>
      <c r="D197" s="217" t="s">
        <v>128</v>
      </c>
      <c r="E197" s="40"/>
      <c r="F197" s="218" t="s">
        <v>310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128</v>
      </c>
      <c r="AU197" s="17" t="s">
        <v>82</v>
      </c>
    </row>
    <row r="198" s="2" customFormat="1">
      <c r="A198" s="38"/>
      <c r="B198" s="39"/>
      <c r="C198" s="40"/>
      <c r="D198" s="222" t="s">
        <v>130</v>
      </c>
      <c r="E198" s="40"/>
      <c r="F198" s="223" t="s">
        <v>311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130</v>
      </c>
      <c r="AU198" s="17" t="s">
        <v>82</v>
      </c>
    </row>
    <row r="199" s="13" customFormat="1">
      <c r="A199" s="13"/>
      <c r="B199" s="224"/>
      <c r="C199" s="225"/>
      <c r="D199" s="217" t="s">
        <v>132</v>
      </c>
      <c r="E199" s="226" t="s">
        <v>19</v>
      </c>
      <c r="F199" s="227" t="s">
        <v>312</v>
      </c>
      <c r="G199" s="225"/>
      <c r="H199" s="228">
        <v>4425.8400000000001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132</v>
      </c>
      <c r="AU199" s="234" t="s">
        <v>82</v>
      </c>
      <c r="AV199" s="13" t="s">
        <v>82</v>
      </c>
      <c r="AW199" s="13" t="s">
        <v>33</v>
      </c>
      <c r="AX199" s="13" t="s">
        <v>71</v>
      </c>
      <c r="AY199" s="234" t="s">
        <v>119</v>
      </c>
    </row>
    <row r="200" s="13" customFormat="1">
      <c r="A200" s="13"/>
      <c r="B200" s="224"/>
      <c r="C200" s="225"/>
      <c r="D200" s="217" t="s">
        <v>132</v>
      </c>
      <c r="E200" s="226" t="s">
        <v>19</v>
      </c>
      <c r="F200" s="227" t="s">
        <v>263</v>
      </c>
      <c r="G200" s="225"/>
      <c r="H200" s="228">
        <v>348.10000000000002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132</v>
      </c>
      <c r="AU200" s="234" t="s">
        <v>82</v>
      </c>
      <c r="AV200" s="13" t="s">
        <v>82</v>
      </c>
      <c r="AW200" s="13" t="s">
        <v>33</v>
      </c>
      <c r="AX200" s="13" t="s">
        <v>71</v>
      </c>
      <c r="AY200" s="234" t="s">
        <v>119</v>
      </c>
    </row>
    <row r="201" s="2" customFormat="1" ht="16.5" customHeight="1">
      <c r="A201" s="38"/>
      <c r="B201" s="39"/>
      <c r="C201" s="236" t="s">
        <v>313</v>
      </c>
      <c r="D201" s="236" t="s">
        <v>223</v>
      </c>
      <c r="E201" s="237" t="s">
        <v>314</v>
      </c>
      <c r="F201" s="238" t="s">
        <v>315</v>
      </c>
      <c r="G201" s="239" t="s">
        <v>204</v>
      </c>
      <c r="H201" s="240">
        <v>75.906000000000006</v>
      </c>
      <c r="I201" s="241"/>
      <c r="J201" s="242">
        <f>ROUND(I201*H201,2)</f>
        <v>0</v>
      </c>
      <c r="K201" s="238" t="s">
        <v>125</v>
      </c>
      <c r="L201" s="243"/>
      <c r="M201" s="244" t="s">
        <v>19</v>
      </c>
      <c r="N201" s="245" t="s">
        <v>42</v>
      </c>
      <c r="O201" s="84"/>
      <c r="P201" s="213">
        <f>O201*H201</f>
        <v>0</v>
      </c>
      <c r="Q201" s="213">
        <v>1</v>
      </c>
      <c r="R201" s="213">
        <f>Q201*H201</f>
        <v>75.906000000000006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177</v>
      </c>
      <c r="AT201" s="215" t="s">
        <v>223</v>
      </c>
      <c r="AU201" s="215" t="s">
        <v>82</v>
      </c>
      <c r="AY201" s="17" t="s">
        <v>119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79</v>
      </c>
      <c r="BK201" s="216">
        <f>ROUND(I201*H201,2)</f>
        <v>0</v>
      </c>
      <c r="BL201" s="17" t="s">
        <v>126</v>
      </c>
      <c r="BM201" s="215" t="s">
        <v>316</v>
      </c>
    </row>
    <row r="202" s="2" customFormat="1">
      <c r="A202" s="38"/>
      <c r="B202" s="39"/>
      <c r="C202" s="40"/>
      <c r="D202" s="217" t="s">
        <v>128</v>
      </c>
      <c r="E202" s="40"/>
      <c r="F202" s="218" t="s">
        <v>315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128</v>
      </c>
      <c r="AU202" s="17" t="s">
        <v>82</v>
      </c>
    </row>
    <row r="203" s="13" customFormat="1">
      <c r="A203" s="13"/>
      <c r="B203" s="224"/>
      <c r="C203" s="225"/>
      <c r="D203" s="217" t="s">
        <v>132</v>
      </c>
      <c r="E203" s="226" t="s">
        <v>19</v>
      </c>
      <c r="F203" s="227" t="s">
        <v>317</v>
      </c>
      <c r="G203" s="225"/>
      <c r="H203" s="228">
        <v>75.906000000000006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132</v>
      </c>
      <c r="AU203" s="234" t="s">
        <v>82</v>
      </c>
      <c r="AV203" s="13" t="s">
        <v>82</v>
      </c>
      <c r="AW203" s="13" t="s">
        <v>33</v>
      </c>
      <c r="AX203" s="13" t="s">
        <v>79</v>
      </c>
      <c r="AY203" s="234" t="s">
        <v>119</v>
      </c>
    </row>
    <row r="204" s="2" customFormat="1" ht="16.5" customHeight="1">
      <c r="A204" s="38"/>
      <c r="B204" s="39"/>
      <c r="C204" s="204" t="s">
        <v>318</v>
      </c>
      <c r="D204" s="204" t="s">
        <v>121</v>
      </c>
      <c r="E204" s="205" t="s">
        <v>319</v>
      </c>
      <c r="F204" s="206" t="s">
        <v>320</v>
      </c>
      <c r="G204" s="207" t="s">
        <v>136</v>
      </c>
      <c r="H204" s="208">
        <v>8841.3760000000002</v>
      </c>
      <c r="I204" s="209"/>
      <c r="J204" s="210">
        <f>ROUND(I204*H204,2)</f>
        <v>0</v>
      </c>
      <c r="K204" s="206" t="s">
        <v>125</v>
      </c>
      <c r="L204" s="44"/>
      <c r="M204" s="211" t="s">
        <v>19</v>
      </c>
      <c r="N204" s="212" t="s">
        <v>42</v>
      </c>
      <c r="O204" s="84"/>
      <c r="P204" s="213">
        <f>O204*H204</f>
        <v>0</v>
      </c>
      <c r="Q204" s="213">
        <v>0.34499999999999997</v>
      </c>
      <c r="R204" s="213">
        <f>Q204*H204</f>
        <v>3050.2747199999999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126</v>
      </c>
      <c r="AT204" s="215" t="s">
        <v>121</v>
      </c>
      <c r="AU204" s="215" t="s">
        <v>82</v>
      </c>
      <c r="AY204" s="17" t="s">
        <v>119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79</v>
      </c>
      <c r="BK204" s="216">
        <f>ROUND(I204*H204,2)</f>
        <v>0</v>
      </c>
      <c r="BL204" s="17" t="s">
        <v>126</v>
      </c>
      <c r="BM204" s="215" t="s">
        <v>321</v>
      </c>
    </row>
    <row r="205" s="2" customFormat="1">
      <c r="A205" s="38"/>
      <c r="B205" s="39"/>
      <c r="C205" s="40"/>
      <c r="D205" s="217" t="s">
        <v>128</v>
      </c>
      <c r="E205" s="40"/>
      <c r="F205" s="218" t="s">
        <v>322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128</v>
      </c>
      <c r="AU205" s="17" t="s">
        <v>82</v>
      </c>
    </row>
    <row r="206" s="2" customFormat="1">
      <c r="A206" s="38"/>
      <c r="B206" s="39"/>
      <c r="C206" s="40"/>
      <c r="D206" s="222" t="s">
        <v>130</v>
      </c>
      <c r="E206" s="40"/>
      <c r="F206" s="223" t="s">
        <v>323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130</v>
      </c>
      <c r="AU206" s="17" t="s">
        <v>82</v>
      </c>
    </row>
    <row r="207" s="13" customFormat="1">
      <c r="A207" s="13"/>
      <c r="B207" s="224"/>
      <c r="C207" s="225"/>
      <c r="D207" s="217" t="s">
        <v>132</v>
      </c>
      <c r="E207" s="226" t="s">
        <v>19</v>
      </c>
      <c r="F207" s="227" t="s">
        <v>324</v>
      </c>
      <c r="G207" s="225"/>
      <c r="H207" s="228">
        <v>8145.1760000000004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132</v>
      </c>
      <c r="AU207" s="234" t="s">
        <v>82</v>
      </c>
      <c r="AV207" s="13" t="s">
        <v>82</v>
      </c>
      <c r="AW207" s="13" t="s">
        <v>33</v>
      </c>
      <c r="AX207" s="13" t="s">
        <v>71</v>
      </c>
      <c r="AY207" s="234" t="s">
        <v>119</v>
      </c>
    </row>
    <row r="208" s="13" customFormat="1">
      <c r="A208" s="13"/>
      <c r="B208" s="224"/>
      <c r="C208" s="225"/>
      <c r="D208" s="217" t="s">
        <v>132</v>
      </c>
      <c r="E208" s="226" t="s">
        <v>19</v>
      </c>
      <c r="F208" s="227" t="s">
        <v>325</v>
      </c>
      <c r="G208" s="225"/>
      <c r="H208" s="228">
        <v>696.20000000000005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132</v>
      </c>
      <c r="AU208" s="234" t="s">
        <v>82</v>
      </c>
      <c r="AV208" s="13" t="s">
        <v>82</v>
      </c>
      <c r="AW208" s="13" t="s">
        <v>33</v>
      </c>
      <c r="AX208" s="13" t="s">
        <v>71</v>
      </c>
      <c r="AY208" s="234" t="s">
        <v>119</v>
      </c>
    </row>
    <row r="209" s="2" customFormat="1" ht="16.5" customHeight="1">
      <c r="A209" s="38"/>
      <c r="B209" s="39"/>
      <c r="C209" s="204" t="s">
        <v>326</v>
      </c>
      <c r="D209" s="204" t="s">
        <v>121</v>
      </c>
      <c r="E209" s="205" t="s">
        <v>327</v>
      </c>
      <c r="F209" s="206" t="s">
        <v>328</v>
      </c>
      <c r="G209" s="207" t="s">
        <v>136</v>
      </c>
      <c r="H209" s="208">
        <v>3328.558</v>
      </c>
      <c r="I209" s="209"/>
      <c r="J209" s="210">
        <f>ROUND(I209*H209,2)</f>
        <v>0</v>
      </c>
      <c r="K209" s="206" t="s">
        <v>125</v>
      </c>
      <c r="L209" s="44"/>
      <c r="M209" s="211" t="s">
        <v>19</v>
      </c>
      <c r="N209" s="212" t="s">
        <v>42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126</v>
      </c>
      <c r="AT209" s="215" t="s">
        <v>121</v>
      </c>
      <c r="AU209" s="215" t="s">
        <v>82</v>
      </c>
      <c r="AY209" s="17" t="s">
        <v>119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79</v>
      </c>
      <c r="BK209" s="216">
        <f>ROUND(I209*H209,2)</f>
        <v>0</v>
      </c>
      <c r="BL209" s="17" t="s">
        <v>126</v>
      </c>
      <c r="BM209" s="215" t="s">
        <v>329</v>
      </c>
    </row>
    <row r="210" s="2" customFormat="1">
      <c r="A210" s="38"/>
      <c r="B210" s="39"/>
      <c r="C210" s="40"/>
      <c r="D210" s="217" t="s">
        <v>128</v>
      </c>
      <c r="E210" s="40"/>
      <c r="F210" s="218" t="s">
        <v>330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128</v>
      </c>
      <c r="AU210" s="17" t="s">
        <v>82</v>
      </c>
    </row>
    <row r="211" s="2" customFormat="1">
      <c r="A211" s="38"/>
      <c r="B211" s="39"/>
      <c r="C211" s="40"/>
      <c r="D211" s="222" t="s">
        <v>130</v>
      </c>
      <c r="E211" s="40"/>
      <c r="F211" s="223" t="s">
        <v>331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130</v>
      </c>
      <c r="AU211" s="17" t="s">
        <v>82</v>
      </c>
    </row>
    <row r="212" s="2" customFormat="1">
      <c r="A212" s="38"/>
      <c r="B212" s="39"/>
      <c r="C212" s="40"/>
      <c r="D212" s="217" t="s">
        <v>197</v>
      </c>
      <c r="E212" s="40"/>
      <c r="F212" s="235" t="s">
        <v>332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197</v>
      </c>
      <c r="AU212" s="17" t="s">
        <v>82</v>
      </c>
    </row>
    <row r="213" s="13" customFormat="1">
      <c r="A213" s="13"/>
      <c r="B213" s="224"/>
      <c r="C213" s="225"/>
      <c r="D213" s="217" t="s">
        <v>132</v>
      </c>
      <c r="E213" s="226" t="s">
        <v>19</v>
      </c>
      <c r="F213" s="227" t="s">
        <v>333</v>
      </c>
      <c r="G213" s="225"/>
      <c r="H213" s="228">
        <v>2980.4580000000001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132</v>
      </c>
      <c r="AU213" s="234" t="s">
        <v>82</v>
      </c>
      <c r="AV213" s="13" t="s">
        <v>82</v>
      </c>
      <c r="AW213" s="13" t="s">
        <v>33</v>
      </c>
      <c r="AX213" s="13" t="s">
        <v>71</v>
      </c>
      <c r="AY213" s="234" t="s">
        <v>119</v>
      </c>
    </row>
    <row r="214" s="13" customFormat="1">
      <c r="A214" s="13"/>
      <c r="B214" s="224"/>
      <c r="C214" s="225"/>
      <c r="D214" s="217" t="s">
        <v>132</v>
      </c>
      <c r="E214" s="226" t="s">
        <v>19</v>
      </c>
      <c r="F214" s="227" t="s">
        <v>263</v>
      </c>
      <c r="G214" s="225"/>
      <c r="H214" s="228">
        <v>348.10000000000002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132</v>
      </c>
      <c r="AU214" s="234" t="s">
        <v>82</v>
      </c>
      <c r="AV214" s="13" t="s">
        <v>82</v>
      </c>
      <c r="AW214" s="13" t="s">
        <v>33</v>
      </c>
      <c r="AX214" s="13" t="s">
        <v>71</v>
      </c>
      <c r="AY214" s="234" t="s">
        <v>119</v>
      </c>
    </row>
    <row r="215" s="2" customFormat="1" ht="16.5" customHeight="1">
      <c r="A215" s="38"/>
      <c r="B215" s="39"/>
      <c r="C215" s="204" t="s">
        <v>334</v>
      </c>
      <c r="D215" s="204" t="s">
        <v>121</v>
      </c>
      <c r="E215" s="205" t="s">
        <v>335</v>
      </c>
      <c r="F215" s="206" t="s">
        <v>336</v>
      </c>
      <c r="G215" s="207" t="s">
        <v>136</v>
      </c>
      <c r="H215" s="208">
        <v>704.60000000000002</v>
      </c>
      <c r="I215" s="209"/>
      <c r="J215" s="210">
        <f>ROUND(I215*H215,2)</f>
        <v>0</v>
      </c>
      <c r="K215" s="206" t="s">
        <v>125</v>
      </c>
      <c r="L215" s="44"/>
      <c r="M215" s="211" t="s">
        <v>19</v>
      </c>
      <c r="N215" s="212" t="s">
        <v>42</v>
      </c>
      <c r="O215" s="84"/>
      <c r="P215" s="213">
        <f>O215*H215</f>
        <v>0</v>
      </c>
      <c r="Q215" s="213">
        <v>0.23799999999999999</v>
      </c>
      <c r="R215" s="213">
        <f>Q215*H215</f>
        <v>167.69479999999999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126</v>
      </c>
      <c r="AT215" s="215" t="s">
        <v>121</v>
      </c>
      <c r="AU215" s="215" t="s">
        <v>82</v>
      </c>
      <c r="AY215" s="17" t="s">
        <v>119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79</v>
      </c>
      <c r="BK215" s="216">
        <f>ROUND(I215*H215,2)</f>
        <v>0</v>
      </c>
      <c r="BL215" s="17" t="s">
        <v>126</v>
      </c>
      <c r="BM215" s="215" t="s">
        <v>337</v>
      </c>
    </row>
    <row r="216" s="2" customFormat="1">
      <c r="A216" s="38"/>
      <c r="B216" s="39"/>
      <c r="C216" s="40"/>
      <c r="D216" s="217" t="s">
        <v>128</v>
      </c>
      <c r="E216" s="40"/>
      <c r="F216" s="218" t="s">
        <v>338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128</v>
      </c>
      <c r="AU216" s="17" t="s">
        <v>82</v>
      </c>
    </row>
    <row r="217" s="2" customFormat="1">
      <c r="A217" s="38"/>
      <c r="B217" s="39"/>
      <c r="C217" s="40"/>
      <c r="D217" s="222" t="s">
        <v>130</v>
      </c>
      <c r="E217" s="40"/>
      <c r="F217" s="223" t="s">
        <v>339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130</v>
      </c>
      <c r="AU217" s="17" t="s">
        <v>82</v>
      </c>
    </row>
    <row r="218" s="13" customFormat="1">
      <c r="A218" s="13"/>
      <c r="B218" s="224"/>
      <c r="C218" s="225"/>
      <c r="D218" s="217" t="s">
        <v>132</v>
      </c>
      <c r="E218" s="226" t="s">
        <v>19</v>
      </c>
      <c r="F218" s="227" t="s">
        <v>340</v>
      </c>
      <c r="G218" s="225"/>
      <c r="H218" s="228">
        <v>704.60000000000002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132</v>
      </c>
      <c r="AU218" s="234" t="s">
        <v>82</v>
      </c>
      <c r="AV218" s="13" t="s">
        <v>82</v>
      </c>
      <c r="AW218" s="13" t="s">
        <v>33</v>
      </c>
      <c r="AX218" s="13" t="s">
        <v>79</v>
      </c>
      <c r="AY218" s="234" t="s">
        <v>119</v>
      </c>
    </row>
    <row r="219" s="2" customFormat="1" ht="16.5" customHeight="1">
      <c r="A219" s="38"/>
      <c r="B219" s="39"/>
      <c r="C219" s="204" t="s">
        <v>341</v>
      </c>
      <c r="D219" s="204" t="s">
        <v>121</v>
      </c>
      <c r="E219" s="205" t="s">
        <v>342</v>
      </c>
      <c r="F219" s="206" t="s">
        <v>343</v>
      </c>
      <c r="G219" s="207" t="s">
        <v>136</v>
      </c>
      <c r="H219" s="208">
        <v>3399.018</v>
      </c>
      <c r="I219" s="209"/>
      <c r="J219" s="210">
        <f>ROUND(I219*H219,2)</f>
        <v>0</v>
      </c>
      <c r="K219" s="206" t="s">
        <v>125</v>
      </c>
      <c r="L219" s="44"/>
      <c r="M219" s="211" t="s">
        <v>19</v>
      </c>
      <c r="N219" s="212" t="s">
        <v>42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126</v>
      </c>
      <c r="AT219" s="215" t="s">
        <v>121</v>
      </c>
      <c r="AU219" s="215" t="s">
        <v>82</v>
      </c>
      <c r="AY219" s="17" t="s">
        <v>119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79</v>
      </c>
      <c r="BK219" s="216">
        <f>ROUND(I219*H219,2)</f>
        <v>0</v>
      </c>
      <c r="BL219" s="17" t="s">
        <v>126</v>
      </c>
      <c r="BM219" s="215" t="s">
        <v>344</v>
      </c>
    </row>
    <row r="220" s="2" customFormat="1">
      <c r="A220" s="38"/>
      <c r="B220" s="39"/>
      <c r="C220" s="40"/>
      <c r="D220" s="217" t="s">
        <v>128</v>
      </c>
      <c r="E220" s="40"/>
      <c r="F220" s="218" t="s">
        <v>345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128</v>
      </c>
      <c r="AU220" s="17" t="s">
        <v>82</v>
      </c>
    </row>
    <row r="221" s="2" customFormat="1">
      <c r="A221" s="38"/>
      <c r="B221" s="39"/>
      <c r="C221" s="40"/>
      <c r="D221" s="222" t="s">
        <v>130</v>
      </c>
      <c r="E221" s="40"/>
      <c r="F221" s="223" t="s">
        <v>346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130</v>
      </c>
      <c r="AU221" s="17" t="s">
        <v>82</v>
      </c>
    </row>
    <row r="222" s="13" customFormat="1">
      <c r="A222" s="13"/>
      <c r="B222" s="224"/>
      <c r="C222" s="225"/>
      <c r="D222" s="217" t="s">
        <v>132</v>
      </c>
      <c r="E222" s="226" t="s">
        <v>19</v>
      </c>
      <c r="F222" s="227" t="s">
        <v>347</v>
      </c>
      <c r="G222" s="225"/>
      <c r="H222" s="228">
        <v>3050.9180000000001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132</v>
      </c>
      <c r="AU222" s="234" t="s">
        <v>82</v>
      </c>
      <c r="AV222" s="13" t="s">
        <v>82</v>
      </c>
      <c r="AW222" s="13" t="s">
        <v>33</v>
      </c>
      <c r="AX222" s="13" t="s">
        <v>71</v>
      </c>
      <c r="AY222" s="234" t="s">
        <v>119</v>
      </c>
    </row>
    <row r="223" s="13" customFormat="1">
      <c r="A223" s="13"/>
      <c r="B223" s="224"/>
      <c r="C223" s="225"/>
      <c r="D223" s="217" t="s">
        <v>132</v>
      </c>
      <c r="E223" s="226" t="s">
        <v>19</v>
      </c>
      <c r="F223" s="227" t="s">
        <v>263</v>
      </c>
      <c r="G223" s="225"/>
      <c r="H223" s="228">
        <v>348.10000000000002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132</v>
      </c>
      <c r="AU223" s="234" t="s">
        <v>82</v>
      </c>
      <c r="AV223" s="13" t="s">
        <v>82</v>
      </c>
      <c r="AW223" s="13" t="s">
        <v>33</v>
      </c>
      <c r="AX223" s="13" t="s">
        <v>71</v>
      </c>
      <c r="AY223" s="234" t="s">
        <v>119</v>
      </c>
    </row>
    <row r="224" s="2" customFormat="1" ht="16.5" customHeight="1">
      <c r="A224" s="38"/>
      <c r="B224" s="39"/>
      <c r="C224" s="204" t="s">
        <v>348</v>
      </c>
      <c r="D224" s="204" t="s">
        <v>121</v>
      </c>
      <c r="E224" s="205" t="s">
        <v>349</v>
      </c>
      <c r="F224" s="206" t="s">
        <v>350</v>
      </c>
      <c r="G224" s="207" t="s">
        <v>136</v>
      </c>
      <c r="H224" s="208">
        <v>3251.0520000000001</v>
      </c>
      <c r="I224" s="209"/>
      <c r="J224" s="210">
        <f>ROUND(I224*H224,2)</f>
        <v>0</v>
      </c>
      <c r="K224" s="206" t="s">
        <v>125</v>
      </c>
      <c r="L224" s="44"/>
      <c r="M224" s="211" t="s">
        <v>19</v>
      </c>
      <c r="N224" s="212" t="s">
        <v>42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126</v>
      </c>
      <c r="AT224" s="215" t="s">
        <v>121</v>
      </c>
      <c r="AU224" s="215" t="s">
        <v>82</v>
      </c>
      <c r="AY224" s="17" t="s">
        <v>119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79</v>
      </c>
      <c r="BK224" s="216">
        <f>ROUND(I224*H224,2)</f>
        <v>0</v>
      </c>
      <c r="BL224" s="17" t="s">
        <v>126</v>
      </c>
      <c r="BM224" s="215" t="s">
        <v>351</v>
      </c>
    </row>
    <row r="225" s="2" customFormat="1">
      <c r="A225" s="38"/>
      <c r="B225" s="39"/>
      <c r="C225" s="40"/>
      <c r="D225" s="217" t="s">
        <v>128</v>
      </c>
      <c r="E225" s="40"/>
      <c r="F225" s="218" t="s">
        <v>352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128</v>
      </c>
      <c r="AU225" s="17" t="s">
        <v>82</v>
      </c>
    </row>
    <row r="226" s="2" customFormat="1">
      <c r="A226" s="38"/>
      <c r="B226" s="39"/>
      <c r="C226" s="40"/>
      <c r="D226" s="222" t="s">
        <v>130</v>
      </c>
      <c r="E226" s="40"/>
      <c r="F226" s="223" t="s">
        <v>353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130</v>
      </c>
      <c r="AU226" s="17" t="s">
        <v>82</v>
      </c>
    </row>
    <row r="227" s="13" customFormat="1">
      <c r="A227" s="13"/>
      <c r="B227" s="224"/>
      <c r="C227" s="225"/>
      <c r="D227" s="217" t="s">
        <v>132</v>
      </c>
      <c r="E227" s="226" t="s">
        <v>19</v>
      </c>
      <c r="F227" s="227" t="s">
        <v>354</v>
      </c>
      <c r="G227" s="225"/>
      <c r="H227" s="228">
        <v>2902.9520000000002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132</v>
      </c>
      <c r="AU227" s="234" t="s">
        <v>82</v>
      </c>
      <c r="AV227" s="13" t="s">
        <v>82</v>
      </c>
      <c r="AW227" s="13" t="s">
        <v>33</v>
      </c>
      <c r="AX227" s="13" t="s">
        <v>71</v>
      </c>
      <c r="AY227" s="234" t="s">
        <v>119</v>
      </c>
    </row>
    <row r="228" s="13" customFormat="1">
      <c r="A228" s="13"/>
      <c r="B228" s="224"/>
      <c r="C228" s="225"/>
      <c r="D228" s="217" t="s">
        <v>132</v>
      </c>
      <c r="E228" s="226" t="s">
        <v>19</v>
      </c>
      <c r="F228" s="227" t="s">
        <v>263</v>
      </c>
      <c r="G228" s="225"/>
      <c r="H228" s="228">
        <v>348.10000000000002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132</v>
      </c>
      <c r="AU228" s="234" t="s">
        <v>82</v>
      </c>
      <c r="AV228" s="13" t="s">
        <v>82</v>
      </c>
      <c r="AW228" s="13" t="s">
        <v>33</v>
      </c>
      <c r="AX228" s="13" t="s">
        <v>71</v>
      </c>
      <c r="AY228" s="234" t="s">
        <v>119</v>
      </c>
    </row>
    <row r="229" s="2" customFormat="1" ht="21.75" customHeight="1">
      <c r="A229" s="38"/>
      <c r="B229" s="39"/>
      <c r="C229" s="204" t="s">
        <v>355</v>
      </c>
      <c r="D229" s="204" t="s">
        <v>121</v>
      </c>
      <c r="E229" s="205" t="s">
        <v>356</v>
      </c>
      <c r="F229" s="206" t="s">
        <v>357</v>
      </c>
      <c r="G229" s="207" t="s">
        <v>136</v>
      </c>
      <c r="H229" s="208">
        <v>3208.7759999999998</v>
      </c>
      <c r="I229" s="209"/>
      <c r="J229" s="210">
        <f>ROUND(I229*H229,2)</f>
        <v>0</v>
      </c>
      <c r="K229" s="206" t="s">
        <v>125</v>
      </c>
      <c r="L229" s="44"/>
      <c r="M229" s="211" t="s">
        <v>19</v>
      </c>
      <c r="N229" s="212" t="s">
        <v>42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126</v>
      </c>
      <c r="AT229" s="215" t="s">
        <v>121</v>
      </c>
      <c r="AU229" s="215" t="s">
        <v>82</v>
      </c>
      <c r="AY229" s="17" t="s">
        <v>119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79</v>
      </c>
      <c r="BK229" s="216">
        <f>ROUND(I229*H229,2)</f>
        <v>0</v>
      </c>
      <c r="BL229" s="17" t="s">
        <v>126</v>
      </c>
      <c r="BM229" s="215" t="s">
        <v>358</v>
      </c>
    </row>
    <row r="230" s="2" customFormat="1">
      <c r="A230" s="38"/>
      <c r="B230" s="39"/>
      <c r="C230" s="40"/>
      <c r="D230" s="217" t="s">
        <v>128</v>
      </c>
      <c r="E230" s="40"/>
      <c r="F230" s="218" t="s">
        <v>359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128</v>
      </c>
      <c r="AU230" s="17" t="s">
        <v>82</v>
      </c>
    </row>
    <row r="231" s="2" customFormat="1">
      <c r="A231" s="38"/>
      <c r="B231" s="39"/>
      <c r="C231" s="40"/>
      <c r="D231" s="222" t="s">
        <v>130</v>
      </c>
      <c r="E231" s="40"/>
      <c r="F231" s="223" t="s">
        <v>360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130</v>
      </c>
      <c r="AU231" s="17" t="s">
        <v>82</v>
      </c>
    </row>
    <row r="232" s="13" customFormat="1">
      <c r="A232" s="13"/>
      <c r="B232" s="224"/>
      <c r="C232" s="225"/>
      <c r="D232" s="217" t="s">
        <v>132</v>
      </c>
      <c r="E232" s="226" t="s">
        <v>19</v>
      </c>
      <c r="F232" s="227" t="s">
        <v>361</v>
      </c>
      <c r="G232" s="225"/>
      <c r="H232" s="228">
        <v>2860.6759999999999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132</v>
      </c>
      <c r="AU232" s="234" t="s">
        <v>82</v>
      </c>
      <c r="AV232" s="13" t="s">
        <v>82</v>
      </c>
      <c r="AW232" s="13" t="s">
        <v>33</v>
      </c>
      <c r="AX232" s="13" t="s">
        <v>71</v>
      </c>
      <c r="AY232" s="234" t="s">
        <v>119</v>
      </c>
    </row>
    <row r="233" s="13" customFormat="1">
      <c r="A233" s="13"/>
      <c r="B233" s="224"/>
      <c r="C233" s="225"/>
      <c r="D233" s="217" t="s">
        <v>132</v>
      </c>
      <c r="E233" s="226" t="s">
        <v>19</v>
      </c>
      <c r="F233" s="227" t="s">
        <v>263</v>
      </c>
      <c r="G233" s="225"/>
      <c r="H233" s="228">
        <v>348.10000000000002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132</v>
      </c>
      <c r="AU233" s="234" t="s">
        <v>82</v>
      </c>
      <c r="AV233" s="13" t="s">
        <v>82</v>
      </c>
      <c r="AW233" s="13" t="s">
        <v>33</v>
      </c>
      <c r="AX233" s="13" t="s">
        <v>71</v>
      </c>
      <c r="AY233" s="234" t="s">
        <v>119</v>
      </c>
    </row>
    <row r="234" s="2" customFormat="1" ht="21.75" customHeight="1">
      <c r="A234" s="38"/>
      <c r="B234" s="39"/>
      <c r="C234" s="204" t="s">
        <v>362</v>
      </c>
      <c r="D234" s="204" t="s">
        <v>121</v>
      </c>
      <c r="E234" s="205" t="s">
        <v>363</v>
      </c>
      <c r="F234" s="206" t="s">
        <v>364</v>
      </c>
      <c r="G234" s="207" t="s">
        <v>124</v>
      </c>
      <c r="H234" s="208">
        <v>18</v>
      </c>
      <c r="I234" s="209"/>
      <c r="J234" s="210">
        <f>ROUND(I234*H234,2)</f>
        <v>0</v>
      </c>
      <c r="K234" s="206" t="s">
        <v>125</v>
      </c>
      <c r="L234" s="44"/>
      <c r="M234" s="211" t="s">
        <v>19</v>
      </c>
      <c r="N234" s="212" t="s">
        <v>42</v>
      </c>
      <c r="O234" s="84"/>
      <c r="P234" s="213">
        <f>O234*H234</f>
        <v>0</v>
      </c>
      <c r="Q234" s="213">
        <v>0.0022399999999999998</v>
      </c>
      <c r="R234" s="213">
        <f>Q234*H234</f>
        <v>0.040319999999999995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126</v>
      </c>
      <c r="AT234" s="215" t="s">
        <v>121</v>
      </c>
      <c r="AU234" s="215" t="s">
        <v>82</v>
      </c>
      <c r="AY234" s="17" t="s">
        <v>119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79</v>
      </c>
      <c r="BK234" s="216">
        <f>ROUND(I234*H234,2)</f>
        <v>0</v>
      </c>
      <c r="BL234" s="17" t="s">
        <v>126</v>
      </c>
      <c r="BM234" s="215" t="s">
        <v>365</v>
      </c>
    </row>
    <row r="235" s="2" customFormat="1">
      <c r="A235" s="38"/>
      <c r="B235" s="39"/>
      <c r="C235" s="40"/>
      <c r="D235" s="217" t="s">
        <v>128</v>
      </c>
      <c r="E235" s="40"/>
      <c r="F235" s="218" t="s">
        <v>366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128</v>
      </c>
      <c r="AU235" s="17" t="s">
        <v>82</v>
      </c>
    </row>
    <row r="236" s="2" customFormat="1">
      <c r="A236" s="38"/>
      <c r="B236" s="39"/>
      <c r="C236" s="40"/>
      <c r="D236" s="222" t="s">
        <v>130</v>
      </c>
      <c r="E236" s="40"/>
      <c r="F236" s="223" t="s">
        <v>367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130</v>
      </c>
      <c r="AU236" s="17" t="s">
        <v>82</v>
      </c>
    </row>
    <row r="237" s="13" customFormat="1">
      <c r="A237" s="13"/>
      <c r="B237" s="224"/>
      <c r="C237" s="225"/>
      <c r="D237" s="217" t="s">
        <v>132</v>
      </c>
      <c r="E237" s="226" t="s">
        <v>19</v>
      </c>
      <c r="F237" s="227" t="s">
        <v>368</v>
      </c>
      <c r="G237" s="225"/>
      <c r="H237" s="228">
        <v>18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132</v>
      </c>
      <c r="AU237" s="234" t="s">
        <v>82</v>
      </c>
      <c r="AV237" s="13" t="s">
        <v>82</v>
      </c>
      <c r="AW237" s="13" t="s">
        <v>33</v>
      </c>
      <c r="AX237" s="13" t="s">
        <v>79</v>
      </c>
      <c r="AY237" s="234" t="s">
        <v>119</v>
      </c>
    </row>
    <row r="238" s="12" customFormat="1" ht="22.8" customHeight="1">
      <c r="A238" s="12"/>
      <c r="B238" s="188"/>
      <c r="C238" s="189"/>
      <c r="D238" s="190" t="s">
        <v>70</v>
      </c>
      <c r="E238" s="202" t="s">
        <v>184</v>
      </c>
      <c r="F238" s="202" t="s">
        <v>369</v>
      </c>
      <c r="G238" s="189"/>
      <c r="H238" s="189"/>
      <c r="I238" s="192"/>
      <c r="J238" s="203">
        <f>BK238</f>
        <v>0</v>
      </c>
      <c r="K238" s="189"/>
      <c r="L238" s="194"/>
      <c r="M238" s="195"/>
      <c r="N238" s="196"/>
      <c r="O238" s="196"/>
      <c r="P238" s="197">
        <f>SUM(P239:P242)</f>
        <v>0</v>
      </c>
      <c r="Q238" s="196"/>
      <c r="R238" s="197">
        <f>SUM(R239:R242)</f>
        <v>0</v>
      </c>
      <c r="S238" s="196"/>
      <c r="T238" s="198">
        <f>SUM(T239:T242)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99" t="s">
        <v>79</v>
      </c>
      <c r="AT238" s="200" t="s">
        <v>70</v>
      </c>
      <c r="AU238" s="200" t="s">
        <v>79</v>
      </c>
      <c r="AY238" s="199" t="s">
        <v>119</v>
      </c>
      <c r="BK238" s="201">
        <f>SUM(BK239:BK242)</f>
        <v>0</v>
      </c>
    </row>
    <row r="239" s="2" customFormat="1" ht="16.5" customHeight="1">
      <c r="A239" s="38"/>
      <c r="B239" s="39"/>
      <c r="C239" s="204" t="s">
        <v>370</v>
      </c>
      <c r="D239" s="204" t="s">
        <v>121</v>
      </c>
      <c r="E239" s="205" t="s">
        <v>371</v>
      </c>
      <c r="F239" s="206" t="s">
        <v>372</v>
      </c>
      <c r="G239" s="207" t="s">
        <v>124</v>
      </c>
      <c r="H239" s="208">
        <v>18</v>
      </c>
      <c r="I239" s="209"/>
      <c r="J239" s="210">
        <f>ROUND(I239*H239,2)</f>
        <v>0</v>
      </c>
      <c r="K239" s="206" t="s">
        <v>125</v>
      </c>
      <c r="L239" s="44"/>
      <c r="M239" s="211" t="s">
        <v>19</v>
      </c>
      <c r="N239" s="212" t="s">
        <v>42</v>
      </c>
      <c r="O239" s="84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126</v>
      </c>
      <c r="AT239" s="215" t="s">
        <v>121</v>
      </c>
      <c r="AU239" s="215" t="s">
        <v>82</v>
      </c>
      <c r="AY239" s="17" t="s">
        <v>119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79</v>
      </c>
      <c r="BK239" s="216">
        <f>ROUND(I239*H239,2)</f>
        <v>0</v>
      </c>
      <c r="BL239" s="17" t="s">
        <v>126</v>
      </c>
      <c r="BM239" s="215" t="s">
        <v>373</v>
      </c>
    </row>
    <row r="240" s="2" customFormat="1">
      <c r="A240" s="38"/>
      <c r="B240" s="39"/>
      <c r="C240" s="40"/>
      <c r="D240" s="217" t="s">
        <v>128</v>
      </c>
      <c r="E240" s="40"/>
      <c r="F240" s="218" t="s">
        <v>374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128</v>
      </c>
      <c r="AU240" s="17" t="s">
        <v>82</v>
      </c>
    </row>
    <row r="241" s="2" customFormat="1">
      <c r="A241" s="38"/>
      <c r="B241" s="39"/>
      <c r="C241" s="40"/>
      <c r="D241" s="222" t="s">
        <v>130</v>
      </c>
      <c r="E241" s="40"/>
      <c r="F241" s="223" t="s">
        <v>375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130</v>
      </c>
      <c r="AU241" s="17" t="s">
        <v>82</v>
      </c>
    </row>
    <row r="242" s="13" customFormat="1">
      <c r="A242" s="13"/>
      <c r="B242" s="224"/>
      <c r="C242" s="225"/>
      <c r="D242" s="217" t="s">
        <v>132</v>
      </c>
      <c r="E242" s="226" t="s">
        <v>19</v>
      </c>
      <c r="F242" s="227" t="s">
        <v>368</v>
      </c>
      <c r="G242" s="225"/>
      <c r="H242" s="228">
        <v>18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132</v>
      </c>
      <c r="AU242" s="234" t="s">
        <v>82</v>
      </c>
      <c r="AV242" s="13" t="s">
        <v>82</v>
      </c>
      <c r="AW242" s="13" t="s">
        <v>33</v>
      </c>
      <c r="AX242" s="13" t="s">
        <v>79</v>
      </c>
      <c r="AY242" s="234" t="s">
        <v>119</v>
      </c>
    </row>
    <row r="243" s="12" customFormat="1" ht="22.8" customHeight="1">
      <c r="A243" s="12"/>
      <c r="B243" s="188"/>
      <c r="C243" s="189"/>
      <c r="D243" s="190" t="s">
        <v>70</v>
      </c>
      <c r="E243" s="202" t="s">
        <v>376</v>
      </c>
      <c r="F243" s="202" t="s">
        <v>377</v>
      </c>
      <c r="G243" s="189"/>
      <c r="H243" s="189"/>
      <c r="I243" s="192"/>
      <c r="J243" s="203">
        <f>BK243</f>
        <v>0</v>
      </c>
      <c r="K243" s="189"/>
      <c r="L243" s="194"/>
      <c r="M243" s="195"/>
      <c r="N243" s="196"/>
      <c r="O243" s="196"/>
      <c r="P243" s="197">
        <f>SUM(P244:P255)</f>
        <v>0</v>
      </c>
      <c r="Q243" s="196"/>
      <c r="R243" s="197">
        <f>SUM(R244:R255)</f>
        <v>0</v>
      </c>
      <c r="S243" s="196"/>
      <c r="T243" s="198">
        <f>SUM(T244:T255)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9" t="s">
        <v>79</v>
      </c>
      <c r="AT243" s="200" t="s">
        <v>70</v>
      </c>
      <c r="AU243" s="200" t="s">
        <v>79</v>
      </c>
      <c r="AY243" s="199" t="s">
        <v>119</v>
      </c>
      <c r="BK243" s="201">
        <f>SUM(BK244:BK255)</f>
        <v>0</v>
      </c>
    </row>
    <row r="244" s="2" customFormat="1" ht="16.5" customHeight="1">
      <c r="A244" s="38"/>
      <c r="B244" s="39"/>
      <c r="C244" s="204" t="s">
        <v>378</v>
      </c>
      <c r="D244" s="204" t="s">
        <v>121</v>
      </c>
      <c r="E244" s="205" t="s">
        <v>379</v>
      </c>
      <c r="F244" s="206" t="s">
        <v>380</v>
      </c>
      <c r="G244" s="207" t="s">
        <v>204</v>
      </c>
      <c r="H244" s="208">
        <v>1.23</v>
      </c>
      <c r="I244" s="209"/>
      <c r="J244" s="210">
        <f>ROUND(I244*H244,2)</f>
        <v>0</v>
      </c>
      <c r="K244" s="206" t="s">
        <v>125</v>
      </c>
      <c r="L244" s="44"/>
      <c r="M244" s="211" t="s">
        <v>19</v>
      </c>
      <c r="N244" s="212" t="s">
        <v>42</v>
      </c>
      <c r="O244" s="8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126</v>
      </c>
      <c r="AT244" s="215" t="s">
        <v>121</v>
      </c>
      <c r="AU244" s="215" t="s">
        <v>82</v>
      </c>
      <c r="AY244" s="17" t="s">
        <v>119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79</v>
      </c>
      <c r="BK244" s="216">
        <f>ROUND(I244*H244,2)</f>
        <v>0</v>
      </c>
      <c r="BL244" s="17" t="s">
        <v>126</v>
      </c>
      <c r="BM244" s="215" t="s">
        <v>381</v>
      </c>
    </row>
    <row r="245" s="2" customFormat="1">
      <c r="A245" s="38"/>
      <c r="B245" s="39"/>
      <c r="C245" s="40"/>
      <c r="D245" s="217" t="s">
        <v>128</v>
      </c>
      <c r="E245" s="40"/>
      <c r="F245" s="218" t="s">
        <v>382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128</v>
      </c>
      <c r="AU245" s="17" t="s">
        <v>82</v>
      </c>
    </row>
    <row r="246" s="2" customFormat="1">
      <c r="A246" s="38"/>
      <c r="B246" s="39"/>
      <c r="C246" s="40"/>
      <c r="D246" s="222" t="s">
        <v>130</v>
      </c>
      <c r="E246" s="40"/>
      <c r="F246" s="223" t="s">
        <v>383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130</v>
      </c>
      <c r="AU246" s="17" t="s">
        <v>82</v>
      </c>
    </row>
    <row r="247" s="13" customFormat="1">
      <c r="A247" s="13"/>
      <c r="B247" s="224"/>
      <c r="C247" s="225"/>
      <c r="D247" s="217" t="s">
        <v>132</v>
      </c>
      <c r="E247" s="226" t="s">
        <v>19</v>
      </c>
      <c r="F247" s="227" t="s">
        <v>384</v>
      </c>
      <c r="G247" s="225"/>
      <c r="H247" s="228">
        <v>1.23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132</v>
      </c>
      <c r="AU247" s="234" t="s">
        <v>82</v>
      </c>
      <c r="AV247" s="13" t="s">
        <v>82</v>
      </c>
      <c r="AW247" s="13" t="s">
        <v>33</v>
      </c>
      <c r="AX247" s="13" t="s">
        <v>79</v>
      </c>
      <c r="AY247" s="234" t="s">
        <v>119</v>
      </c>
    </row>
    <row r="248" s="2" customFormat="1" ht="16.5" customHeight="1">
      <c r="A248" s="38"/>
      <c r="B248" s="39"/>
      <c r="C248" s="204" t="s">
        <v>385</v>
      </c>
      <c r="D248" s="204" t="s">
        <v>121</v>
      </c>
      <c r="E248" s="205" t="s">
        <v>386</v>
      </c>
      <c r="F248" s="206" t="s">
        <v>387</v>
      </c>
      <c r="G248" s="207" t="s">
        <v>204</v>
      </c>
      <c r="H248" s="208">
        <v>25.829999999999998</v>
      </c>
      <c r="I248" s="209"/>
      <c r="J248" s="210">
        <f>ROUND(I248*H248,2)</f>
        <v>0</v>
      </c>
      <c r="K248" s="206" t="s">
        <v>125</v>
      </c>
      <c r="L248" s="44"/>
      <c r="M248" s="211" t="s">
        <v>19</v>
      </c>
      <c r="N248" s="212" t="s">
        <v>42</v>
      </c>
      <c r="O248" s="84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126</v>
      </c>
      <c r="AT248" s="215" t="s">
        <v>121</v>
      </c>
      <c r="AU248" s="215" t="s">
        <v>82</v>
      </c>
      <c r="AY248" s="17" t="s">
        <v>119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79</v>
      </c>
      <c r="BK248" s="216">
        <f>ROUND(I248*H248,2)</f>
        <v>0</v>
      </c>
      <c r="BL248" s="17" t="s">
        <v>126</v>
      </c>
      <c r="BM248" s="215" t="s">
        <v>388</v>
      </c>
    </row>
    <row r="249" s="2" customFormat="1">
      <c r="A249" s="38"/>
      <c r="B249" s="39"/>
      <c r="C249" s="40"/>
      <c r="D249" s="217" t="s">
        <v>128</v>
      </c>
      <c r="E249" s="40"/>
      <c r="F249" s="218" t="s">
        <v>389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128</v>
      </c>
      <c r="AU249" s="17" t="s">
        <v>82</v>
      </c>
    </row>
    <row r="250" s="2" customFormat="1">
      <c r="A250" s="38"/>
      <c r="B250" s="39"/>
      <c r="C250" s="40"/>
      <c r="D250" s="222" t="s">
        <v>130</v>
      </c>
      <c r="E250" s="40"/>
      <c r="F250" s="223" t="s">
        <v>390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130</v>
      </c>
      <c r="AU250" s="17" t="s">
        <v>82</v>
      </c>
    </row>
    <row r="251" s="13" customFormat="1">
      <c r="A251" s="13"/>
      <c r="B251" s="224"/>
      <c r="C251" s="225"/>
      <c r="D251" s="217" t="s">
        <v>132</v>
      </c>
      <c r="E251" s="226" t="s">
        <v>19</v>
      </c>
      <c r="F251" s="227" t="s">
        <v>391</v>
      </c>
      <c r="G251" s="225"/>
      <c r="H251" s="228">
        <v>25.829999999999998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132</v>
      </c>
      <c r="AU251" s="234" t="s">
        <v>82</v>
      </c>
      <c r="AV251" s="13" t="s">
        <v>82</v>
      </c>
      <c r="AW251" s="13" t="s">
        <v>33</v>
      </c>
      <c r="AX251" s="13" t="s">
        <v>79</v>
      </c>
      <c r="AY251" s="234" t="s">
        <v>119</v>
      </c>
    </row>
    <row r="252" s="2" customFormat="1" ht="24.15" customHeight="1">
      <c r="A252" s="38"/>
      <c r="B252" s="39"/>
      <c r="C252" s="204" t="s">
        <v>392</v>
      </c>
      <c r="D252" s="204" t="s">
        <v>121</v>
      </c>
      <c r="E252" s="205" t="s">
        <v>393</v>
      </c>
      <c r="F252" s="206" t="s">
        <v>394</v>
      </c>
      <c r="G252" s="207" t="s">
        <v>204</v>
      </c>
      <c r="H252" s="208">
        <v>1.23</v>
      </c>
      <c r="I252" s="209"/>
      <c r="J252" s="210">
        <f>ROUND(I252*H252,2)</f>
        <v>0</v>
      </c>
      <c r="K252" s="206" t="s">
        <v>125</v>
      </c>
      <c r="L252" s="44"/>
      <c r="M252" s="211" t="s">
        <v>19</v>
      </c>
      <c r="N252" s="212" t="s">
        <v>42</v>
      </c>
      <c r="O252" s="84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126</v>
      </c>
      <c r="AT252" s="215" t="s">
        <v>121</v>
      </c>
      <c r="AU252" s="215" t="s">
        <v>82</v>
      </c>
      <c r="AY252" s="17" t="s">
        <v>119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79</v>
      </c>
      <c r="BK252" s="216">
        <f>ROUND(I252*H252,2)</f>
        <v>0</v>
      </c>
      <c r="BL252" s="17" t="s">
        <v>126</v>
      </c>
      <c r="BM252" s="215" t="s">
        <v>395</v>
      </c>
    </row>
    <row r="253" s="2" customFormat="1">
      <c r="A253" s="38"/>
      <c r="B253" s="39"/>
      <c r="C253" s="40"/>
      <c r="D253" s="217" t="s">
        <v>128</v>
      </c>
      <c r="E253" s="40"/>
      <c r="F253" s="218" t="s">
        <v>396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128</v>
      </c>
      <c r="AU253" s="17" t="s">
        <v>82</v>
      </c>
    </row>
    <row r="254" s="2" customFormat="1">
      <c r="A254" s="38"/>
      <c r="B254" s="39"/>
      <c r="C254" s="40"/>
      <c r="D254" s="222" t="s">
        <v>130</v>
      </c>
      <c r="E254" s="40"/>
      <c r="F254" s="223" t="s">
        <v>397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130</v>
      </c>
      <c r="AU254" s="17" t="s">
        <v>82</v>
      </c>
    </row>
    <row r="255" s="13" customFormat="1">
      <c r="A255" s="13"/>
      <c r="B255" s="224"/>
      <c r="C255" s="225"/>
      <c r="D255" s="217" t="s">
        <v>132</v>
      </c>
      <c r="E255" s="226" t="s">
        <v>19</v>
      </c>
      <c r="F255" s="227" t="s">
        <v>384</v>
      </c>
      <c r="G255" s="225"/>
      <c r="H255" s="228">
        <v>1.23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132</v>
      </c>
      <c r="AU255" s="234" t="s">
        <v>82</v>
      </c>
      <c r="AV255" s="13" t="s">
        <v>82</v>
      </c>
      <c r="AW255" s="13" t="s">
        <v>33</v>
      </c>
      <c r="AX255" s="13" t="s">
        <v>79</v>
      </c>
      <c r="AY255" s="234" t="s">
        <v>119</v>
      </c>
    </row>
    <row r="256" s="12" customFormat="1" ht="22.8" customHeight="1">
      <c r="A256" s="12"/>
      <c r="B256" s="188"/>
      <c r="C256" s="189"/>
      <c r="D256" s="190" t="s">
        <v>70</v>
      </c>
      <c r="E256" s="202" t="s">
        <v>398</v>
      </c>
      <c r="F256" s="202" t="s">
        <v>399</v>
      </c>
      <c r="G256" s="189"/>
      <c r="H256" s="189"/>
      <c r="I256" s="192"/>
      <c r="J256" s="203">
        <f>BK256</f>
        <v>0</v>
      </c>
      <c r="K256" s="189"/>
      <c r="L256" s="194"/>
      <c r="M256" s="195"/>
      <c r="N256" s="196"/>
      <c r="O256" s="196"/>
      <c r="P256" s="197">
        <f>SUM(P257:P259)</f>
        <v>0</v>
      </c>
      <c r="Q256" s="196"/>
      <c r="R256" s="197">
        <f>SUM(R257:R259)</f>
        <v>0</v>
      </c>
      <c r="S256" s="196"/>
      <c r="T256" s="198">
        <f>SUM(T257:T259)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99" t="s">
        <v>79</v>
      </c>
      <c r="AT256" s="200" t="s">
        <v>70</v>
      </c>
      <c r="AU256" s="200" t="s">
        <v>79</v>
      </c>
      <c r="AY256" s="199" t="s">
        <v>119</v>
      </c>
      <c r="BK256" s="201">
        <f>SUM(BK257:BK259)</f>
        <v>0</v>
      </c>
    </row>
    <row r="257" s="2" customFormat="1" ht="21.75" customHeight="1">
      <c r="A257" s="38"/>
      <c r="B257" s="39"/>
      <c r="C257" s="204" t="s">
        <v>400</v>
      </c>
      <c r="D257" s="204" t="s">
        <v>121</v>
      </c>
      <c r="E257" s="205" t="s">
        <v>401</v>
      </c>
      <c r="F257" s="206" t="s">
        <v>402</v>
      </c>
      <c r="G257" s="207" t="s">
        <v>204</v>
      </c>
      <c r="H257" s="208">
        <v>3629.002</v>
      </c>
      <c r="I257" s="209"/>
      <c r="J257" s="210">
        <f>ROUND(I257*H257,2)</f>
        <v>0</v>
      </c>
      <c r="K257" s="206" t="s">
        <v>125</v>
      </c>
      <c r="L257" s="44"/>
      <c r="M257" s="211" t="s">
        <v>19</v>
      </c>
      <c r="N257" s="212" t="s">
        <v>42</v>
      </c>
      <c r="O257" s="84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126</v>
      </c>
      <c r="AT257" s="215" t="s">
        <v>121</v>
      </c>
      <c r="AU257" s="215" t="s">
        <v>82</v>
      </c>
      <c r="AY257" s="17" t="s">
        <v>119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79</v>
      </c>
      <c r="BK257" s="216">
        <f>ROUND(I257*H257,2)</f>
        <v>0</v>
      </c>
      <c r="BL257" s="17" t="s">
        <v>126</v>
      </c>
      <c r="BM257" s="215" t="s">
        <v>403</v>
      </c>
    </row>
    <row r="258" s="2" customFormat="1">
      <c r="A258" s="38"/>
      <c r="B258" s="39"/>
      <c r="C258" s="40"/>
      <c r="D258" s="217" t="s">
        <v>128</v>
      </c>
      <c r="E258" s="40"/>
      <c r="F258" s="218" t="s">
        <v>404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128</v>
      </c>
      <c r="AU258" s="17" t="s">
        <v>82</v>
      </c>
    </row>
    <row r="259" s="2" customFormat="1">
      <c r="A259" s="38"/>
      <c r="B259" s="39"/>
      <c r="C259" s="40"/>
      <c r="D259" s="222" t="s">
        <v>130</v>
      </c>
      <c r="E259" s="40"/>
      <c r="F259" s="223" t="s">
        <v>405</v>
      </c>
      <c r="G259" s="40"/>
      <c r="H259" s="40"/>
      <c r="I259" s="219"/>
      <c r="J259" s="40"/>
      <c r="K259" s="40"/>
      <c r="L259" s="44"/>
      <c r="M259" s="246"/>
      <c r="N259" s="247"/>
      <c r="O259" s="248"/>
      <c r="P259" s="248"/>
      <c r="Q259" s="248"/>
      <c r="R259" s="248"/>
      <c r="S259" s="248"/>
      <c r="T259" s="249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130</v>
      </c>
      <c r="AU259" s="17" t="s">
        <v>82</v>
      </c>
    </row>
    <row r="260" s="2" customFormat="1" ht="6.96" customHeight="1">
      <c r="A260" s="38"/>
      <c r="B260" s="59"/>
      <c r="C260" s="60"/>
      <c r="D260" s="60"/>
      <c r="E260" s="60"/>
      <c r="F260" s="60"/>
      <c r="G260" s="60"/>
      <c r="H260" s="60"/>
      <c r="I260" s="60"/>
      <c r="J260" s="60"/>
      <c r="K260" s="60"/>
      <c r="L260" s="44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sheetProtection sheet="1" autoFilter="0" formatColumns="0" formatRows="0" objects="1" scenarios="1" spinCount="100000" saltValue="RZolAqN1Z2tgZlFhDY26XuDbVlsF765OQtkkQ+7O7m9bau2R2MaN45qv0fC4moRdHIMud1gdAeyCMvtoIWJuig==" hashValue="TbdgD7UnG5B268LxZEWM8IcYOAuAZxyZaZUpsESOPPdYqTyn5dbRQZOakFZmZ7jE6Da0y51B00VxKuyEux2lmQ==" algorithmName="SHA-512" password="CC35"/>
  <autoFilter ref="C85:K25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113202111"/>
    <hyperlink ref="F95" r:id="rId2" display="https://podminky.urs.cz/item/CS_URS_2024_01/121151105"/>
    <hyperlink ref="F99" r:id="rId3" display="https://podminky.urs.cz/item/CS_URS_2024_01/121151126"/>
    <hyperlink ref="F103" r:id="rId4" display="https://podminky.urs.cz/item/CS_URS_2024_01/122552204"/>
    <hyperlink ref="F108" r:id="rId5" display="https://podminky.urs.cz/item/CS_URS_2024_01/131251100"/>
    <hyperlink ref="F112" r:id="rId6" display="https://podminky.urs.cz/item/CS_URS_2024_01/132251104"/>
    <hyperlink ref="F116" r:id="rId7" display="https://podminky.urs.cz/item/CS_URS_2024_01/162351103"/>
    <hyperlink ref="F120" r:id="rId8" display="https://podminky.urs.cz/item/CS_URS_2024_01/162751117"/>
    <hyperlink ref="F124" r:id="rId9" display="https://podminky.urs.cz/item/CS_URS_2024_01/162751119"/>
    <hyperlink ref="F128" r:id="rId10" display="https://podminky.urs.cz/item/CS_URS_2024_01/171151131"/>
    <hyperlink ref="F134" r:id="rId11" display="https://podminky.urs.cz/item/CS_URS_2024_01/171201231"/>
    <hyperlink ref="F138" r:id="rId12" display="https://podminky.urs.cz/item/CS_URS_2024_01/171251201"/>
    <hyperlink ref="F142" r:id="rId13" display="https://podminky.urs.cz/item/CS_URS_2024_01/174151101"/>
    <hyperlink ref="F149" r:id="rId14" display="https://podminky.urs.cz/item/CS_URS_2024_01/181351113"/>
    <hyperlink ref="F154" r:id="rId15" display="https://podminky.urs.cz/item/CS_URS_2024_01/181451121"/>
    <hyperlink ref="F160" r:id="rId16" display="https://podminky.urs.cz/item/CS_URS_2024_01/181451123"/>
    <hyperlink ref="F167" r:id="rId17" display="https://podminky.urs.cz/item/CS_URS_2024_01/181951112"/>
    <hyperlink ref="F172" r:id="rId18" display="https://podminky.urs.cz/item/CS_URS_2024_01/182151111"/>
    <hyperlink ref="F176" r:id="rId19" display="https://podminky.urs.cz/item/CS_URS_2024_01/182251101"/>
    <hyperlink ref="F181" r:id="rId20" display="https://podminky.urs.cz/item/CS_URS_2024_01/211531111"/>
    <hyperlink ref="F186" r:id="rId21" display="https://podminky.urs.cz/item/CS_URS_2024_01/211971122"/>
    <hyperlink ref="F193" r:id="rId22" display="https://podminky.urs.cz/item/CS_URS_2024_01/212755214"/>
    <hyperlink ref="F198" r:id="rId23" display="https://podminky.urs.cz/item/CS_URS_2024_01/561041121"/>
    <hyperlink ref="F206" r:id="rId24" display="https://podminky.urs.cz/item/CS_URS_2024_01/564851111"/>
    <hyperlink ref="F211" r:id="rId25" display="https://podminky.urs.cz/item/CS_URS_2024_01/565155121"/>
    <hyperlink ref="F217" r:id="rId26" display="https://podminky.urs.cz/item/CS_URS_2024_01/569941131"/>
    <hyperlink ref="F221" r:id="rId27" display="https://podminky.urs.cz/item/CS_URS_2024_01/573111112"/>
    <hyperlink ref="F226" r:id="rId28" display="https://podminky.urs.cz/item/CS_URS_2024_01/573211112"/>
    <hyperlink ref="F231" r:id="rId29" display="https://podminky.urs.cz/item/CS_URS_2024_01/577134221"/>
    <hyperlink ref="F236" r:id="rId30" display="https://podminky.urs.cz/item/CS_URS_2024_01/599142111"/>
    <hyperlink ref="F241" r:id="rId31" display="https://podminky.urs.cz/item/CS_URS_2024_01/919735111"/>
    <hyperlink ref="F246" r:id="rId32" display="https://podminky.urs.cz/item/CS_URS_2024_01/997221571"/>
    <hyperlink ref="F250" r:id="rId33" display="https://podminky.urs.cz/item/CS_URS_2024_01/997221579"/>
    <hyperlink ref="F254" r:id="rId34" display="https://podminky.urs.cz/item/CS_URS_2024_01/997221861"/>
    <hyperlink ref="F259" r:id="rId35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Polní cesta HPC 3 s LBK 6 Bousov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406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86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14. 3. 2024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ROUND((SUM(BE83:BE206)),  2)</f>
        <v>0</v>
      </c>
      <c r="G33" s="38"/>
      <c r="H33" s="38"/>
      <c r="I33" s="148">
        <v>0.20999999999999999</v>
      </c>
      <c r="J33" s="147">
        <f>ROUND(((SUM(BE83:BE206))*I33),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ROUND((SUM(BF83:BF206)),  2)</f>
        <v>0</v>
      </c>
      <c r="G34" s="38"/>
      <c r="H34" s="38"/>
      <c r="I34" s="148">
        <v>0.12</v>
      </c>
      <c r="J34" s="147">
        <f>ROUND(((SUM(BF83:BF206))*I34),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ROUND((SUM(BG83:BG206)),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ROUND((SUM(BH83:BH206)),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ROUND((SUM(BI83:BI206)),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Polní cesta HPC 3 s LBK 6 Bousov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SO-801 - Biokoridor LBK 6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14. 3. 2024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ČR-SPÚ, Pobočka Chrudim</v>
      </c>
      <c r="G54" s="40"/>
      <c r="H54" s="40"/>
      <c r="I54" s="32" t="s">
        <v>31</v>
      </c>
      <c r="J54" s="36" t="str">
        <f>E21</f>
        <v>Agroprojekce Litomyšl,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97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98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407</v>
      </c>
      <c r="E62" s="174"/>
      <c r="F62" s="174"/>
      <c r="G62" s="174"/>
      <c r="H62" s="174"/>
      <c r="I62" s="174"/>
      <c r="J62" s="175">
        <f>J195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103</v>
      </c>
      <c r="E63" s="174"/>
      <c r="F63" s="174"/>
      <c r="G63" s="174"/>
      <c r="H63" s="174"/>
      <c r="I63" s="174"/>
      <c r="J63" s="175">
        <f>J203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104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Polní cesta HPC 3 s LBK 6 Bousov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91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SO-801 - Biokoridor LBK 6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14. 3. 2024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ČR-SPÚ, Pobočka Chrudim</v>
      </c>
      <c r="G79" s="40"/>
      <c r="H79" s="40"/>
      <c r="I79" s="32" t="s">
        <v>31</v>
      </c>
      <c r="J79" s="36" t="str">
        <f>E21</f>
        <v>Agroprojekce Litomyšl,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105</v>
      </c>
      <c r="D82" s="180" t="s">
        <v>56</v>
      </c>
      <c r="E82" s="180" t="s">
        <v>52</v>
      </c>
      <c r="F82" s="180" t="s">
        <v>53</v>
      </c>
      <c r="G82" s="180" t="s">
        <v>106</v>
      </c>
      <c r="H82" s="180" t="s">
        <v>107</v>
      </c>
      <c r="I82" s="180" t="s">
        <v>108</v>
      </c>
      <c r="J82" s="180" t="s">
        <v>95</v>
      </c>
      <c r="K82" s="181" t="s">
        <v>109</v>
      </c>
      <c r="L82" s="182"/>
      <c r="M82" s="92" t="s">
        <v>19</v>
      </c>
      <c r="N82" s="93" t="s">
        <v>41</v>
      </c>
      <c r="O82" s="93" t="s">
        <v>110</v>
      </c>
      <c r="P82" s="93" t="s">
        <v>111</v>
      </c>
      <c r="Q82" s="93" t="s">
        <v>112</v>
      </c>
      <c r="R82" s="93" t="s">
        <v>113</v>
      </c>
      <c r="S82" s="93" t="s">
        <v>114</v>
      </c>
      <c r="T82" s="94" t="s">
        <v>115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116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</f>
        <v>0</v>
      </c>
      <c r="Q83" s="96"/>
      <c r="R83" s="185">
        <f>R84</f>
        <v>47.380234000000002</v>
      </c>
      <c r="S83" s="96"/>
      <c r="T83" s="186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70</v>
      </c>
      <c r="AU83" s="17" t="s">
        <v>96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70</v>
      </c>
      <c r="E84" s="191" t="s">
        <v>117</v>
      </c>
      <c r="F84" s="191" t="s">
        <v>118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P85+P195+P203</f>
        <v>0</v>
      </c>
      <c r="Q84" s="196"/>
      <c r="R84" s="197">
        <f>R85+R195+R203</f>
        <v>47.380234000000002</v>
      </c>
      <c r="S84" s="196"/>
      <c r="T84" s="198">
        <f>T85+T195+T203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79</v>
      </c>
      <c r="AT84" s="200" t="s">
        <v>70</v>
      </c>
      <c r="AU84" s="200" t="s">
        <v>71</v>
      </c>
      <c r="AY84" s="199" t="s">
        <v>119</v>
      </c>
      <c r="BK84" s="201">
        <f>BK85+BK195+BK203</f>
        <v>0</v>
      </c>
    </row>
    <row r="85" s="12" customFormat="1" ht="22.8" customHeight="1">
      <c r="A85" s="12"/>
      <c r="B85" s="188"/>
      <c r="C85" s="189"/>
      <c r="D85" s="190" t="s">
        <v>70</v>
      </c>
      <c r="E85" s="202" t="s">
        <v>79</v>
      </c>
      <c r="F85" s="202" t="s">
        <v>120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SUM(P86:P194)</f>
        <v>0</v>
      </c>
      <c r="Q85" s="196"/>
      <c r="R85" s="197">
        <f>SUM(R86:R194)</f>
        <v>13.880234000000002</v>
      </c>
      <c r="S85" s="196"/>
      <c r="T85" s="198">
        <f>SUM(T86:T194)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79</v>
      </c>
      <c r="AT85" s="200" t="s">
        <v>70</v>
      </c>
      <c r="AU85" s="200" t="s">
        <v>79</v>
      </c>
      <c r="AY85" s="199" t="s">
        <v>119</v>
      </c>
      <c r="BK85" s="201">
        <f>SUM(BK86:BK194)</f>
        <v>0</v>
      </c>
    </row>
    <row r="86" s="2" customFormat="1" ht="16.5" customHeight="1">
      <c r="A86" s="38"/>
      <c r="B86" s="39"/>
      <c r="C86" s="204" t="s">
        <v>79</v>
      </c>
      <c r="D86" s="204" t="s">
        <v>121</v>
      </c>
      <c r="E86" s="205" t="s">
        <v>408</v>
      </c>
      <c r="F86" s="206" t="s">
        <v>409</v>
      </c>
      <c r="G86" s="207" t="s">
        <v>136</v>
      </c>
      <c r="H86" s="208">
        <v>7090</v>
      </c>
      <c r="I86" s="209"/>
      <c r="J86" s="210">
        <f>ROUND(I86*H86,2)</f>
        <v>0</v>
      </c>
      <c r="K86" s="206" t="s">
        <v>125</v>
      </c>
      <c r="L86" s="44"/>
      <c r="M86" s="211" t="s">
        <v>19</v>
      </c>
      <c r="N86" s="212" t="s">
        <v>42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126</v>
      </c>
      <c r="AT86" s="215" t="s">
        <v>121</v>
      </c>
      <c r="AU86" s="215" t="s">
        <v>82</v>
      </c>
      <c r="AY86" s="17" t="s">
        <v>119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79</v>
      </c>
      <c r="BK86" s="216">
        <f>ROUND(I86*H86,2)</f>
        <v>0</v>
      </c>
      <c r="BL86" s="17" t="s">
        <v>126</v>
      </c>
      <c r="BM86" s="215" t="s">
        <v>410</v>
      </c>
    </row>
    <row r="87" s="2" customFormat="1">
      <c r="A87" s="38"/>
      <c r="B87" s="39"/>
      <c r="C87" s="40"/>
      <c r="D87" s="217" t="s">
        <v>128</v>
      </c>
      <c r="E87" s="40"/>
      <c r="F87" s="218" t="s">
        <v>411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128</v>
      </c>
      <c r="AU87" s="17" t="s">
        <v>82</v>
      </c>
    </row>
    <row r="88" s="2" customFormat="1">
      <c r="A88" s="38"/>
      <c r="B88" s="39"/>
      <c r="C88" s="40"/>
      <c r="D88" s="222" t="s">
        <v>130</v>
      </c>
      <c r="E88" s="40"/>
      <c r="F88" s="223" t="s">
        <v>412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130</v>
      </c>
      <c r="AU88" s="17" t="s">
        <v>82</v>
      </c>
    </row>
    <row r="89" s="13" customFormat="1">
      <c r="A89" s="13"/>
      <c r="B89" s="224"/>
      <c r="C89" s="225"/>
      <c r="D89" s="217" t="s">
        <v>132</v>
      </c>
      <c r="E89" s="226" t="s">
        <v>19</v>
      </c>
      <c r="F89" s="227" t="s">
        <v>413</v>
      </c>
      <c r="G89" s="225"/>
      <c r="H89" s="228">
        <v>7090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132</v>
      </c>
      <c r="AU89" s="234" t="s">
        <v>82</v>
      </c>
      <c r="AV89" s="13" t="s">
        <v>82</v>
      </c>
      <c r="AW89" s="13" t="s">
        <v>33</v>
      </c>
      <c r="AX89" s="13" t="s">
        <v>79</v>
      </c>
      <c r="AY89" s="234" t="s">
        <v>119</v>
      </c>
    </row>
    <row r="90" s="2" customFormat="1" ht="16.5" customHeight="1">
      <c r="A90" s="38"/>
      <c r="B90" s="39"/>
      <c r="C90" s="204" t="s">
        <v>82</v>
      </c>
      <c r="D90" s="204" t="s">
        <v>121</v>
      </c>
      <c r="E90" s="205" t="s">
        <v>414</v>
      </c>
      <c r="F90" s="206" t="s">
        <v>415</v>
      </c>
      <c r="G90" s="207" t="s">
        <v>416</v>
      </c>
      <c r="H90" s="208">
        <v>61</v>
      </c>
      <c r="I90" s="209"/>
      <c r="J90" s="210">
        <f>ROUND(I90*H90,2)</f>
        <v>0</v>
      </c>
      <c r="K90" s="206" t="s">
        <v>125</v>
      </c>
      <c r="L90" s="44"/>
      <c r="M90" s="211" t="s">
        <v>19</v>
      </c>
      <c r="N90" s="212" t="s">
        <v>42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126</v>
      </c>
      <c r="AT90" s="215" t="s">
        <v>121</v>
      </c>
      <c r="AU90" s="215" t="s">
        <v>82</v>
      </c>
      <c r="AY90" s="17" t="s">
        <v>119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79</v>
      </c>
      <c r="BK90" s="216">
        <f>ROUND(I90*H90,2)</f>
        <v>0</v>
      </c>
      <c r="BL90" s="17" t="s">
        <v>126</v>
      </c>
      <c r="BM90" s="215" t="s">
        <v>417</v>
      </c>
    </row>
    <row r="91" s="2" customFormat="1">
      <c r="A91" s="38"/>
      <c r="B91" s="39"/>
      <c r="C91" s="40"/>
      <c r="D91" s="217" t="s">
        <v>128</v>
      </c>
      <c r="E91" s="40"/>
      <c r="F91" s="218" t="s">
        <v>418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128</v>
      </c>
      <c r="AU91" s="17" t="s">
        <v>82</v>
      </c>
    </row>
    <row r="92" s="2" customFormat="1">
      <c r="A92" s="38"/>
      <c r="B92" s="39"/>
      <c r="C92" s="40"/>
      <c r="D92" s="222" t="s">
        <v>130</v>
      </c>
      <c r="E92" s="40"/>
      <c r="F92" s="223" t="s">
        <v>419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130</v>
      </c>
      <c r="AU92" s="17" t="s">
        <v>82</v>
      </c>
    </row>
    <row r="93" s="2" customFormat="1" ht="16.5" customHeight="1">
      <c r="A93" s="38"/>
      <c r="B93" s="39"/>
      <c r="C93" s="204" t="s">
        <v>141</v>
      </c>
      <c r="D93" s="204" t="s">
        <v>121</v>
      </c>
      <c r="E93" s="205" t="s">
        <v>420</v>
      </c>
      <c r="F93" s="206" t="s">
        <v>421</v>
      </c>
      <c r="G93" s="207" t="s">
        <v>416</v>
      </c>
      <c r="H93" s="208">
        <v>61</v>
      </c>
      <c r="I93" s="209"/>
      <c r="J93" s="210">
        <f>ROUND(I93*H93,2)</f>
        <v>0</v>
      </c>
      <c r="K93" s="206" t="s">
        <v>125</v>
      </c>
      <c r="L93" s="44"/>
      <c r="M93" s="211" t="s">
        <v>19</v>
      </c>
      <c r="N93" s="212" t="s">
        <v>42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126</v>
      </c>
      <c r="AT93" s="215" t="s">
        <v>121</v>
      </c>
      <c r="AU93" s="215" t="s">
        <v>82</v>
      </c>
      <c r="AY93" s="17" t="s">
        <v>119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79</v>
      </c>
      <c r="BK93" s="216">
        <f>ROUND(I93*H93,2)</f>
        <v>0</v>
      </c>
      <c r="BL93" s="17" t="s">
        <v>126</v>
      </c>
      <c r="BM93" s="215" t="s">
        <v>422</v>
      </c>
    </row>
    <row r="94" s="2" customFormat="1">
      <c r="A94" s="38"/>
      <c r="B94" s="39"/>
      <c r="C94" s="40"/>
      <c r="D94" s="217" t="s">
        <v>128</v>
      </c>
      <c r="E94" s="40"/>
      <c r="F94" s="218" t="s">
        <v>423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128</v>
      </c>
      <c r="AU94" s="17" t="s">
        <v>82</v>
      </c>
    </row>
    <row r="95" s="2" customFormat="1">
      <c r="A95" s="38"/>
      <c r="B95" s="39"/>
      <c r="C95" s="40"/>
      <c r="D95" s="222" t="s">
        <v>130</v>
      </c>
      <c r="E95" s="40"/>
      <c r="F95" s="223" t="s">
        <v>424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130</v>
      </c>
      <c r="AU95" s="17" t="s">
        <v>82</v>
      </c>
    </row>
    <row r="96" s="2" customFormat="1" ht="16.5" customHeight="1">
      <c r="A96" s="38"/>
      <c r="B96" s="39"/>
      <c r="C96" s="204" t="s">
        <v>126</v>
      </c>
      <c r="D96" s="204" t="s">
        <v>121</v>
      </c>
      <c r="E96" s="205" t="s">
        <v>425</v>
      </c>
      <c r="F96" s="206" t="s">
        <v>426</v>
      </c>
      <c r="G96" s="207" t="s">
        <v>416</v>
      </c>
      <c r="H96" s="208">
        <v>61</v>
      </c>
      <c r="I96" s="209"/>
      <c r="J96" s="210">
        <f>ROUND(I96*H96,2)</f>
        <v>0</v>
      </c>
      <c r="K96" s="206" t="s">
        <v>125</v>
      </c>
      <c r="L96" s="44"/>
      <c r="M96" s="211" t="s">
        <v>19</v>
      </c>
      <c r="N96" s="212" t="s">
        <v>42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126</v>
      </c>
      <c r="AT96" s="215" t="s">
        <v>121</v>
      </c>
      <c r="AU96" s="215" t="s">
        <v>82</v>
      </c>
      <c r="AY96" s="17" t="s">
        <v>119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79</v>
      </c>
      <c r="BK96" s="216">
        <f>ROUND(I96*H96,2)</f>
        <v>0</v>
      </c>
      <c r="BL96" s="17" t="s">
        <v>126</v>
      </c>
      <c r="BM96" s="215" t="s">
        <v>427</v>
      </c>
    </row>
    <row r="97" s="2" customFormat="1">
      <c r="A97" s="38"/>
      <c r="B97" s="39"/>
      <c r="C97" s="40"/>
      <c r="D97" s="217" t="s">
        <v>128</v>
      </c>
      <c r="E97" s="40"/>
      <c r="F97" s="218" t="s">
        <v>428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128</v>
      </c>
      <c r="AU97" s="17" t="s">
        <v>82</v>
      </c>
    </row>
    <row r="98" s="2" customFormat="1">
      <c r="A98" s="38"/>
      <c r="B98" s="39"/>
      <c r="C98" s="40"/>
      <c r="D98" s="222" t="s">
        <v>130</v>
      </c>
      <c r="E98" s="40"/>
      <c r="F98" s="223" t="s">
        <v>429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130</v>
      </c>
      <c r="AU98" s="17" t="s">
        <v>82</v>
      </c>
    </row>
    <row r="99" s="2" customFormat="1" ht="16.5" customHeight="1">
      <c r="A99" s="38"/>
      <c r="B99" s="39"/>
      <c r="C99" s="204" t="s">
        <v>156</v>
      </c>
      <c r="D99" s="204" t="s">
        <v>121</v>
      </c>
      <c r="E99" s="205" t="s">
        <v>430</v>
      </c>
      <c r="F99" s="206" t="s">
        <v>431</v>
      </c>
      <c r="G99" s="207" t="s">
        <v>136</v>
      </c>
      <c r="H99" s="208">
        <v>7090</v>
      </c>
      <c r="I99" s="209"/>
      <c r="J99" s="210">
        <f>ROUND(I99*H99,2)</f>
        <v>0</v>
      </c>
      <c r="K99" s="206" t="s">
        <v>125</v>
      </c>
      <c r="L99" s="44"/>
      <c r="M99" s="211" t="s">
        <v>19</v>
      </c>
      <c r="N99" s="212" t="s">
        <v>42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126</v>
      </c>
      <c r="AT99" s="215" t="s">
        <v>121</v>
      </c>
      <c r="AU99" s="215" t="s">
        <v>82</v>
      </c>
      <c r="AY99" s="17" t="s">
        <v>119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79</v>
      </c>
      <c r="BK99" s="216">
        <f>ROUND(I99*H99,2)</f>
        <v>0</v>
      </c>
      <c r="BL99" s="17" t="s">
        <v>126</v>
      </c>
      <c r="BM99" s="215" t="s">
        <v>432</v>
      </c>
    </row>
    <row r="100" s="2" customFormat="1">
      <c r="A100" s="38"/>
      <c r="B100" s="39"/>
      <c r="C100" s="40"/>
      <c r="D100" s="217" t="s">
        <v>128</v>
      </c>
      <c r="E100" s="40"/>
      <c r="F100" s="218" t="s">
        <v>433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128</v>
      </c>
      <c r="AU100" s="17" t="s">
        <v>82</v>
      </c>
    </row>
    <row r="101" s="2" customFormat="1">
      <c r="A101" s="38"/>
      <c r="B101" s="39"/>
      <c r="C101" s="40"/>
      <c r="D101" s="222" t="s">
        <v>130</v>
      </c>
      <c r="E101" s="40"/>
      <c r="F101" s="223" t="s">
        <v>434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130</v>
      </c>
      <c r="AU101" s="17" t="s">
        <v>82</v>
      </c>
    </row>
    <row r="102" s="2" customFormat="1">
      <c r="A102" s="38"/>
      <c r="B102" s="39"/>
      <c r="C102" s="40"/>
      <c r="D102" s="217" t="s">
        <v>197</v>
      </c>
      <c r="E102" s="40"/>
      <c r="F102" s="235" t="s">
        <v>435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197</v>
      </c>
      <c r="AU102" s="17" t="s">
        <v>82</v>
      </c>
    </row>
    <row r="103" s="13" customFormat="1">
      <c r="A103" s="13"/>
      <c r="B103" s="224"/>
      <c r="C103" s="225"/>
      <c r="D103" s="217" t="s">
        <v>132</v>
      </c>
      <c r="E103" s="226" t="s">
        <v>19</v>
      </c>
      <c r="F103" s="227" t="s">
        <v>436</v>
      </c>
      <c r="G103" s="225"/>
      <c r="H103" s="228">
        <v>7090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132</v>
      </c>
      <c r="AU103" s="234" t="s">
        <v>82</v>
      </c>
      <c r="AV103" s="13" t="s">
        <v>82</v>
      </c>
      <c r="AW103" s="13" t="s">
        <v>33</v>
      </c>
      <c r="AX103" s="13" t="s">
        <v>79</v>
      </c>
      <c r="AY103" s="234" t="s">
        <v>119</v>
      </c>
    </row>
    <row r="104" s="2" customFormat="1" ht="16.5" customHeight="1">
      <c r="A104" s="38"/>
      <c r="B104" s="39"/>
      <c r="C104" s="236" t="s">
        <v>163</v>
      </c>
      <c r="D104" s="236" t="s">
        <v>223</v>
      </c>
      <c r="E104" s="237" t="s">
        <v>251</v>
      </c>
      <c r="F104" s="238" t="s">
        <v>252</v>
      </c>
      <c r="G104" s="239" t="s">
        <v>253</v>
      </c>
      <c r="H104" s="240">
        <v>146.054</v>
      </c>
      <c r="I104" s="241"/>
      <c r="J104" s="242">
        <f>ROUND(I104*H104,2)</f>
        <v>0</v>
      </c>
      <c r="K104" s="238" t="s">
        <v>125</v>
      </c>
      <c r="L104" s="243"/>
      <c r="M104" s="244" t="s">
        <v>19</v>
      </c>
      <c r="N104" s="245" t="s">
        <v>42</v>
      </c>
      <c r="O104" s="84"/>
      <c r="P104" s="213">
        <f>O104*H104</f>
        <v>0</v>
      </c>
      <c r="Q104" s="213">
        <v>0.001</v>
      </c>
      <c r="R104" s="213">
        <f>Q104*H104</f>
        <v>0.14605400000000002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177</v>
      </c>
      <c r="AT104" s="215" t="s">
        <v>223</v>
      </c>
      <c r="AU104" s="215" t="s">
        <v>82</v>
      </c>
      <c r="AY104" s="17" t="s">
        <v>119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79</v>
      </c>
      <c r="BK104" s="216">
        <f>ROUND(I104*H104,2)</f>
        <v>0</v>
      </c>
      <c r="BL104" s="17" t="s">
        <v>126</v>
      </c>
      <c r="BM104" s="215" t="s">
        <v>437</v>
      </c>
    </row>
    <row r="105" s="2" customFormat="1">
      <c r="A105" s="38"/>
      <c r="B105" s="39"/>
      <c r="C105" s="40"/>
      <c r="D105" s="217" t="s">
        <v>128</v>
      </c>
      <c r="E105" s="40"/>
      <c r="F105" s="218" t="s">
        <v>252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128</v>
      </c>
      <c r="AU105" s="17" t="s">
        <v>82</v>
      </c>
    </row>
    <row r="106" s="13" customFormat="1">
      <c r="A106" s="13"/>
      <c r="B106" s="224"/>
      <c r="C106" s="225"/>
      <c r="D106" s="217" t="s">
        <v>132</v>
      </c>
      <c r="E106" s="226" t="s">
        <v>19</v>
      </c>
      <c r="F106" s="227" t="s">
        <v>438</v>
      </c>
      <c r="G106" s="225"/>
      <c r="H106" s="228">
        <v>146.054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132</v>
      </c>
      <c r="AU106" s="234" t="s">
        <v>82</v>
      </c>
      <c r="AV106" s="13" t="s">
        <v>82</v>
      </c>
      <c r="AW106" s="13" t="s">
        <v>33</v>
      </c>
      <c r="AX106" s="13" t="s">
        <v>79</v>
      </c>
      <c r="AY106" s="234" t="s">
        <v>119</v>
      </c>
    </row>
    <row r="107" s="2" customFormat="1" ht="21.75" customHeight="1">
      <c r="A107" s="38"/>
      <c r="B107" s="39"/>
      <c r="C107" s="204" t="s">
        <v>170</v>
      </c>
      <c r="D107" s="204" t="s">
        <v>121</v>
      </c>
      <c r="E107" s="205" t="s">
        <v>439</v>
      </c>
      <c r="F107" s="206" t="s">
        <v>440</v>
      </c>
      <c r="G107" s="207" t="s">
        <v>416</v>
      </c>
      <c r="H107" s="208">
        <v>360</v>
      </c>
      <c r="I107" s="209"/>
      <c r="J107" s="210">
        <f>ROUND(I107*H107,2)</f>
        <v>0</v>
      </c>
      <c r="K107" s="206" t="s">
        <v>125</v>
      </c>
      <c r="L107" s="44"/>
      <c r="M107" s="211" t="s">
        <v>19</v>
      </c>
      <c r="N107" s="212" t="s">
        <v>42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126</v>
      </c>
      <c r="AT107" s="215" t="s">
        <v>121</v>
      </c>
      <c r="AU107" s="215" t="s">
        <v>82</v>
      </c>
      <c r="AY107" s="17" t="s">
        <v>119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79</v>
      </c>
      <c r="BK107" s="216">
        <f>ROUND(I107*H107,2)</f>
        <v>0</v>
      </c>
      <c r="BL107" s="17" t="s">
        <v>126</v>
      </c>
      <c r="BM107" s="215" t="s">
        <v>441</v>
      </c>
    </row>
    <row r="108" s="2" customFormat="1">
      <c r="A108" s="38"/>
      <c r="B108" s="39"/>
      <c r="C108" s="40"/>
      <c r="D108" s="217" t="s">
        <v>128</v>
      </c>
      <c r="E108" s="40"/>
      <c r="F108" s="218" t="s">
        <v>442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128</v>
      </c>
      <c r="AU108" s="17" t="s">
        <v>82</v>
      </c>
    </row>
    <row r="109" s="2" customFormat="1">
      <c r="A109" s="38"/>
      <c r="B109" s="39"/>
      <c r="C109" s="40"/>
      <c r="D109" s="222" t="s">
        <v>130</v>
      </c>
      <c r="E109" s="40"/>
      <c r="F109" s="223" t="s">
        <v>443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130</v>
      </c>
      <c r="AU109" s="17" t="s">
        <v>82</v>
      </c>
    </row>
    <row r="110" s="13" customFormat="1">
      <c r="A110" s="13"/>
      <c r="B110" s="224"/>
      <c r="C110" s="225"/>
      <c r="D110" s="217" t="s">
        <v>132</v>
      </c>
      <c r="E110" s="226" t="s">
        <v>19</v>
      </c>
      <c r="F110" s="227" t="s">
        <v>444</v>
      </c>
      <c r="G110" s="225"/>
      <c r="H110" s="228">
        <v>360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132</v>
      </c>
      <c r="AU110" s="234" t="s">
        <v>82</v>
      </c>
      <c r="AV110" s="13" t="s">
        <v>82</v>
      </c>
      <c r="AW110" s="13" t="s">
        <v>33</v>
      </c>
      <c r="AX110" s="13" t="s">
        <v>79</v>
      </c>
      <c r="AY110" s="234" t="s">
        <v>119</v>
      </c>
    </row>
    <row r="111" s="2" customFormat="1" ht="21.75" customHeight="1">
      <c r="A111" s="38"/>
      <c r="B111" s="39"/>
      <c r="C111" s="204" t="s">
        <v>177</v>
      </c>
      <c r="D111" s="204" t="s">
        <v>121</v>
      </c>
      <c r="E111" s="205" t="s">
        <v>445</v>
      </c>
      <c r="F111" s="206" t="s">
        <v>446</v>
      </c>
      <c r="G111" s="207" t="s">
        <v>416</v>
      </c>
      <c r="H111" s="208">
        <v>36</v>
      </c>
      <c r="I111" s="209"/>
      <c r="J111" s="210">
        <f>ROUND(I111*H111,2)</f>
        <v>0</v>
      </c>
      <c r="K111" s="206" t="s">
        <v>125</v>
      </c>
      <c r="L111" s="44"/>
      <c r="M111" s="211" t="s">
        <v>19</v>
      </c>
      <c r="N111" s="212" t="s">
        <v>42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126</v>
      </c>
      <c r="AT111" s="215" t="s">
        <v>121</v>
      </c>
      <c r="AU111" s="215" t="s">
        <v>82</v>
      </c>
      <c r="AY111" s="17" t="s">
        <v>119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79</v>
      </c>
      <c r="BK111" s="216">
        <f>ROUND(I111*H111,2)</f>
        <v>0</v>
      </c>
      <c r="BL111" s="17" t="s">
        <v>126</v>
      </c>
      <c r="BM111" s="215" t="s">
        <v>447</v>
      </c>
    </row>
    <row r="112" s="2" customFormat="1">
      <c r="A112" s="38"/>
      <c r="B112" s="39"/>
      <c r="C112" s="40"/>
      <c r="D112" s="217" t="s">
        <v>128</v>
      </c>
      <c r="E112" s="40"/>
      <c r="F112" s="218" t="s">
        <v>448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128</v>
      </c>
      <c r="AU112" s="17" t="s">
        <v>82</v>
      </c>
    </row>
    <row r="113" s="2" customFormat="1">
      <c r="A113" s="38"/>
      <c r="B113" s="39"/>
      <c r="C113" s="40"/>
      <c r="D113" s="222" t="s">
        <v>130</v>
      </c>
      <c r="E113" s="40"/>
      <c r="F113" s="223" t="s">
        <v>449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130</v>
      </c>
      <c r="AU113" s="17" t="s">
        <v>82</v>
      </c>
    </row>
    <row r="114" s="13" customFormat="1">
      <c r="A114" s="13"/>
      <c r="B114" s="224"/>
      <c r="C114" s="225"/>
      <c r="D114" s="217" t="s">
        <v>132</v>
      </c>
      <c r="E114" s="226" t="s">
        <v>19</v>
      </c>
      <c r="F114" s="227" t="s">
        <v>450</v>
      </c>
      <c r="G114" s="225"/>
      <c r="H114" s="228">
        <v>36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132</v>
      </c>
      <c r="AU114" s="234" t="s">
        <v>82</v>
      </c>
      <c r="AV114" s="13" t="s">
        <v>82</v>
      </c>
      <c r="AW114" s="13" t="s">
        <v>33</v>
      </c>
      <c r="AX114" s="13" t="s">
        <v>79</v>
      </c>
      <c r="AY114" s="234" t="s">
        <v>119</v>
      </c>
    </row>
    <row r="115" s="2" customFormat="1" ht="16.5" customHeight="1">
      <c r="A115" s="38"/>
      <c r="B115" s="39"/>
      <c r="C115" s="204" t="s">
        <v>184</v>
      </c>
      <c r="D115" s="204" t="s">
        <v>121</v>
      </c>
      <c r="E115" s="205" t="s">
        <v>451</v>
      </c>
      <c r="F115" s="206" t="s">
        <v>452</v>
      </c>
      <c r="G115" s="207" t="s">
        <v>136</v>
      </c>
      <c r="H115" s="208">
        <v>7090</v>
      </c>
      <c r="I115" s="209"/>
      <c r="J115" s="210">
        <f>ROUND(I115*H115,2)</f>
        <v>0</v>
      </c>
      <c r="K115" s="206" t="s">
        <v>125</v>
      </c>
      <c r="L115" s="44"/>
      <c r="M115" s="211" t="s">
        <v>19</v>
      </c>
      <c r="N115" s="212" t="s">
        <v>42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126</v>
      </c>
      <c r="AT115" s="215" t="s">
        <v>121</v>
      </c>
      <c r="AU115" s="215" t="s">
        <v>82</v>
      </c>
      <c r="AY115" s="17" t="s">
        <v>119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79</v>
      </c>
      <c r="BK115" s="216">
        <f>ROUND(I115*H115,2)</f>
        <v>0</v>
      </c>
      <c r="BL115" s="17" t="s">
        <v>126</v>
      </c>
      <c r="BM115" s="215" t="s">
        <v>453</v>
      </c>
    </row>
    <row r="116" s="2" customFormat="1">
      <c r="A116" s="38"/>
      <c r="B116" s="39"/>
      <c r="C116" s="40"/>
      <c r="D116" s="217" t="s">
        <v>128</v>
      </c>
      <c r="E116" s="40"/>
      <c r="F116" s="218" t="s">
        <v>454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128</v>
      </c>
      <c r="AU116" s="17" t="s">
        <v>82</v>
      </c>
    </row>
    <row r="117" s="2" customFormat="1">
      <c r="A117" s="38"/>
      <c r="B117" s="39"/>
      <c r="C117" s="40"/>
      <c r="D117" s="222" t="s">
        <v>130</v>
      </c>
      <c r="E117" s="40"/>
      <c r="F117" s="223" t="s">
        <v>455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130</v>
      </c>
      <c r="AU117" s="17" t="s">
        <v>82</v>
      </c>
    </row>
    <row r="118" s="13" customFormat="1">
      <c r="A118" s="13"/>
      <c r="B118" s="224"/>
      <c r="C118" s="225"/>
      <c r="D118" s="217" t="s">
        <v>132</v>
      </c>
      <c r="E118" s="226" t="s">
        <v>19</v>
      </c>
      <c r="F118" s="227" t="s">
        <v>436</v>
      </c>
      <c r="G118" s="225"/>
      <c r="H118" s="228">
        <v>7090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132</v>
      </c>
      <c r="AU118" s="234" t="s">
        <v>82</v>
      </c>
      <c r="AV118" s="13" t="s">
        <v>82</v>
      </c>
      <c r="AW118" s="13" t="s">
        <v>33</v>
      </c>
      <c r="AX118" s="13" t="s">
        <v>79</v>
      </c>
      <c r="AY118" s="234" t="s">
        <v>119</v>
      </c>
    </row>
    <row r="119" s="2" customFormat="1" ht="16.5" customHeight="1">
      <c r="A119" s="38"/>
      <c r="B119" s="39"/>
      <c r="C119" s="204" t="s">
        <v>191</v>
      </c>
      <c r="D119" s="204" t="s">
        <v>121</v>
      </c>
      <c r="E119" s="205" t="s">
        <v>456</v>
      </c>
      <c r="F119" s="206" t="s">
        <v>457</v>
      </c>
      <c r="G119" s="207" t="s">
        <v>136</v>
      </c>
      <c r="H119" s="208">
        <v>7090</v>
      </c>
      <c r="I119" s="209"/>
      <c r="J119" s="210">
        <f>ROUND(I119*H119,2)</f>
        <v>0</v>
      </c>
      <c r="K119" s="206" t="s">
        <v>125</v>
      </c>
      <c r="L119" s="44"/>
      <c r="M119" s="211" t="s">
        <v>19</v>
      </c>
      <c r="N119" s="212" t="s">
        <v>42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126</v>
      </c>
      <c r="AT119" s="215" t="s">
        <v>121</v>
      </c>
      <c r="AU119" s="215" t="s">
        <v>82</v>
      </c>
      <c r="AY119" s="17" t="s">
        <v>119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79</v>
      </c>
      <c r="BK119" s="216">
        <f>ROUND(I119*H119,2)</f>
        <v>0</v>
      </c>
      <c r="BL119" s="17" t="s">
        <v>126</v>
      </c>
      <c r="BM119" s="215" t="s">
        <v>458</v>
      </c>
    </row>
    <row r="120" s="2" customFormat="1">
      <c r="A120" s="38"/>
      <c r="B120" s="39"/>
      <c r="C120" s="40"/>
      <c r="D120" s="217" t="s">
        <v>128</v>
      </c>
      <c r="E120" s="40"/>
      <c r="F120" s="218" t="s">
        <v>459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128</v>
      </c>
      <c r="AU120" s="17" t="s">
        <v>82</v>
      </c>
    </row>
    <row r="121" s="2" customFormat="1">
      <c r="A121" s="38"/>
      <c r="B121" s="39"/>
      <c r="C121" s="40"/>
      <c r="D121" s="222" t="s">
        <v>130</v>
      </c>
      <c r="E121" s="40"/>
      <c r="F121" s="223" t="s">
        <v>460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130</v>
      </c>
      <c r="AU121" s="17" t="s">
        <v>82</v>
      </c>
    </row>
    <row r="122" s="2" customFormat="1" ht="16.5" customHeight="1">
      <c r="A122" s="38"/>
      <c r="B122" s="39"/>
      <c r="C122" s="204" t="s">
        <v>201</v>
      </c>
      <c r="D122" s="204" t="s">
        <v>121</v>
      </c>
      <c r="E122" s="205" t="s">
        <v>461</v>
      </c>
      <c r="F122" s="206" t="s">
        <v>462</v>
      </c>
      <c r="G122" s="207" t="s">
        <v>136</v>
      </c>
      <c r="H122" s="208">
        <v>7090</v>
      </c>
      <c r="I122" s="209"/>
      <c r="J122" s="210">
        <f>ROUND(I122*H122,2)</f>
        <v>0</v>
      </c>
      <c r="K122" s="206" t="s">
        <v>125</v>
      </c>
      <c r="L122" s="44"/>
      <c r="M122" s="211" t="s">
        <v>19</v>
      </c>
      <c r="N122" s="212" t="s">
        <v>42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126</v>
      </c>
      <c r="AT122" s="215" t="s">
        <v>121</v>
      </c>
      <c r="AU122" s="215" t="s">
        <v>82</v>
      </c>
      <c r="AY122" s="17" t="s">
        <v>119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79</v>
      </c>
      <c r="BK122" s="216">
        <f>ROUND(I122*H122,2)</f>
        <v>0</v>
      </c>
      <c r="BL122" s="17" t="s">
        <v>126</v>
      </c>
      <c r="BM122" s="215" t="s">
        <v>463</v>
      </c>
    </row>
    <row r="123" s="2" customFormat="1">
      <c r="A123" s="38"/>
      <c r="B123" s="39"/>
      <c r="C123" s="40"/>
      <c r="D123" s="217" t="s">
        <v>128</v>
      </c>
      <c r="E123" s="40"/>
      <c r="F123" s="218" t="s">
        <v>464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128</v>
      </c>
      <c r="AU123" s="17" t="s">
        <v>82</v>
      </c>
    </row>
    <row r="124" s="2" customFormat="1">
      <c r="A124" s="38"/>
      <c r="B124" s="39"/>
      <c r="C124" s="40"/>
      <c r="D124" s="222" t="s">
        <v>130</v>
      </c>
      <c r="E124" s="40"/>
      <c r="F124" s="223" t="s">
        <v>465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130</v>
      </c>
      <c r="AU124" s="17" t="s">
        <v>82</v>
      </c>
    </row>
    <row r="125" s="2" customFormat="1" ht="16.5" customHeight="1">
      <c r="A125" s="38"/>
      <c r="B125" s="39"/>
      <c r="C125" s="204" t="s">
        <v>8</v>
      </c>
      <c r="D125" s="204" t="s">
        <v>121</v>
      </c>
      <c r="E125" s="205" t="s">
        <v>466</v>
      </c>
      <c r="F125" s="206" t="s">
        <v>467</v>
      </c>
      <c r="G125" s="207" t="s">
        <v>136</v>
      </c>
      <c r="H125" s="208">
        <v>7090</v>
      </c>
      <c r="I125" s="209"/>
      <c r="J125" s="210">
        <f>ROUND(I125*H125,2)</f>
        <v>0</v>
      </c>
      <c r="K125" s="206" t="s">
        <v>125</v>
      </c>
      <c r="L125" s="44"/>
      <c r="M125" s="211" t="s">
        <v>19</v>
      </c>
      <c r="N125" s="212" t="s">
        <v>42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126</v>
      </c>
      <c r="AT125" s="215" t="s">
        <v>121</v>
      </c>
      <c r="AU125" s="215" t="s">
        <v>82</v>
      </c>
      <c r="AY125" s="17" t="s">
        <v>119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79</v>
      </c>
      <c r="BK125" s="216">
        <f>ROUND(I125*H125,2)</f>
        <v>0</v>
      </c>
      <c r="BL125" s="17" t="s">
        <v>126</v>
      </c>
      <c r="BM125" s="215" t="s">
        <v>468</v>
      </c>
    </row>
    <row r="126" s="2" customFormat="1">
      <c r="A126" s="38"/>
      <c r="B126" s="39"/>
      <c r="C126" s="40"/>
      <c r="D126" s="217" t="s">
        <v>128</v>
      </c>
      <c r="E126" s="40"/>
      <c r="F126" s="218" t="s">
        <v>469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128</v>
      </c>
      <c r="AU126" s="17" t="s">
        <v>82</v>
      </c>
    </row>
    <row r="127" s="2" customFormat="1">
      <c r="A127" s="38"/>
      <c r="B127" s="39"/>
      <c r="C127" s="40"/>
      <c r="D127" s="222" t="s">
        <v>130</v>
      </c>
      <c r="E127" s="40"/>
      <c r="F127" s="223" t="s">
        <v>470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130</v>
      </c>
      <c r="AU127" s="17" t="s">
        <v>82</v>
      </c>
    </row>
    <row r="128" s="2" customFormat="1">
      <c r="A128" s="38"/>
      <c r="B128" s="39"/>
      <c r="C128" s="40"/>
      <c r="D128" s="217" t="s">
        <v>197</v>
      </c>
      <c r="E128" s="40"/>
      <c r="F128" s="235" t="s">
        <v>471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197</v>
      </c>
      <c r="AU128" s="17" t="s">
        <v>82</v>
      </c>
    </row>
    <row r="129" s="13" customFormat="1">
      <c r="A129" s="13"/>
      <c r="B129" s="224"/>
      <c r="C129" s="225"/>
      <c r="D129" s="217" t="s">
        <v>132</v>
      </c>
      <c r="E129" s="226" t="s">
        <v>19</v>
      </c>
      <c r="F129" s="227" t="s">
        <v>472</v>
      </c>
      <c r="G129" s="225"/>
      <c r="H129" s="228">
        <v>7090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132</v>
      </c>
      <c r="AU129" s="234" t="s">
        <v>82</v>
      </c>
      <c r="AV129" s="13" t="s">
        <v>82</v>
      </c>
      <c r="AW129" s="13" t="s">
        <v>33</v>
      </c>
      <c r="AX129" s="13" t="s">
        <v>79</v>
      </c>
      <c r="AY129" s="234" t="s">
        <v>119</v>
      </c>
    </row>
    <row r="130" s="2" customFormat="1" ht="16.5" customHeight="1">
      <c r="A130" s="38"/>
      <c r="B130" s="39"/>
      <c r="C130" s="204" t="s">
        <v>215</v>
      </c>
      <c r="D130" s="204" t="s">
        <v>121</v>
      </c>
      <c r="E130" s="205" t="s">
        <v>473</v>
      </c>
      <c r="F130" s="206" t="s">
        <v>474</v>
      </c>
      <c r="G130" s="207" t="s">
        <v>416</v>
      </c>
      <c r="H130" s="208">
        <v>360</v>
      </c>
      <c r="I130" s="209"/>
      <c r="J130" s="210">
        <f>ROUND(I130*H130,2)</f>
        <v>0</v>
      </c>
      <c r="K130" s="206" t="s">
        <v>125</v>
      </c>
      <c r="L130" s="44"/>
      <c r="M130" s="211" t="s">
        <v>19</v>
      </c>
      <c r="N130" s="212" t="s">
        <v>42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126</v>
      </c>
      <c r="AT130" s="215" t="s">
        <v>121</v>
      </c>
      <c r="AU130" s="215" t="s">
        <v>82</v>
      </c>
      <c r="AY130" s="17" t="s">
        <v>119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79</v>
      </c>
      <c r="BK130" s="216">
        <f>ROUND(I130*H130,2)</f>
        <v>0</v>
      </c>
      <c r="BL130" s="17" t="s">
        <v>126</v>
      </c>
      <c r="BM130" s="215" t="s">
        <v>475</v>
      </c>
    </row>
    <row r="131" s="2" customFormat="1">
      <c r="A131" s="38"/>
      <c r="B131" s="39"/>
      <c r="C131" s="40"/>
      <c r="D131" s="217" t="s">
        <v>128</v>
      </c>
      <c r="E131" s="40"/>
      <c r="F131" s="218" t="s">
        <v>476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128</v>
      </c>
      <c r="AU131" s="17" t="s">
        <v>82</v>
      </c>
    </row>
    <row r="132" s="2" customFormat="1">
      <c r="A132" s="38"/>
      <c r="B132" s="39"/>
      <c r="C132" s="40"/>
      <c r="D132" s="222" t="s">
        <v>130</v>
      </c>
      <c r="E132" s="40"/>
      <c r="F132" s="223" t="s">
        <v>477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130</v>
      </c>
      <c r="AU132" s="17" t="s">
        <v>82</v>
      </c>
    </row>
    <row r="133" s="13" customFormat="1">
      <c r="A133" s="13"/>
      <c r="B133" s="224"/>
      <c r="C133" s="225"/>
      <c r="D133" s="217" t="s">
        <v>132</v>
      </c>
      <c r="E133" s="226" t="s">
        <v>19</v>
      </c>
      <c r="F133" s="227" t="s">
        <v>444</v>
      </c>
      <c r="G133" s="225"/>
      <c r="H133" s="228">
        <v>360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132</v>
      </c>
      <c r="AU133" s="234" t="s">
        <v>82</v>
      </c>
      <c r="AV133" s="13" t="s">
        <v>82</v>
      </c>
      <c r="AW133" s="13" t="s">
        <v>33</v>
      </c>
      <c r="AX133" s="13" t="s">
        <v>79</v>
      </c>
      <c r="AY133" s="234" t="s">
        <v>119</v>
      </c>
    </row>
    <row r="134" s="2" customFormat="1" ht="16.5" customHeight="1">
      <c r="A134" s="38"/>
      <c r="B134" s="39"/>
      <c r="C134" s="236" t="s">
        <v>222</v>
      </c>
      <c r="D134" s="236" t="s">
        <v>223</v>
      </c>
      <c r="E134" s="237" t="s">
        <v>478</v>
      </c>
      <c r="F134" s="238" t="s">
        <v>479</v>
      </c>
      <c r="G134" s="239" t="s">
        <v>480</v>
      </c>
      <c r="H134" s="240">
        <v>360</v>
      </c>
      <c r="I134" s="241"/>
      <c r="J134" s="242">
        <f>ROUND(I134*H134,2)</f>
        <v>0</v>
      </c>
      <c r="K134" s="238" t="s">
        <v>19</v>
      </c>
      <c r="L134" s="243"/>
      <c r="M134" s="244" t="s">
        <v>19</v>
      </c>
      <c r="N134" s="245" t="s">
        <v>42</v>
      </c>
      <c r="O134" s="84"/>
      <c r="P134" s="213">
        <f>O134*H134</f>
        <v>0</v>
      </c>
      <c r="Q134" s="213">
        <v>0.0030000000000000001</v>
      </c>
      <c r="R134" s="213">
        <f>Q134*H134</f>
        <v>1.0800000000000001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177</v>
      </c>
      <c r="AT134" s="215" t="s">
        <v>223</v>
      </c>
      <c r="AU134" s="215" t="s">
        <v>82</v>
      </c>
      <c r="AY134" s="17" t="s">
        <v>119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79</v>
      </c>
      <c r="BK134" s="216">
        <f>ROUND(I134*H134,2)</f>
        <v>0</v>
      </c>
      <c r="BL134" s="17" t="s">
        <v>126</v>
      </c>
      <c r="BM134" s="215" t="s">
        <v>481</v>
      </c>
    </row>
    <row r="135" s="2" customFormat="1">
      <c r="A135" s="38"/>
      <c r="B135" s="39"/>
      <c r="C135" s="40"/>
      <c r="D135" s="217" t="s">
        <v>128</v>
      </c>
      <c r="E135" s="40"/>
      <c r="F135" s="218" t="s">
        <v>479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128</v>
      </c>
      <c r="AU135" s="17" t="s">
        <v>82</v>
      </c>
    </row>
    <row r="136" s="2" customFormat="1">
      <c r="A136" s="38"/>
      <c r="B136" s="39"/>
      <c r="C136" s="40"/>
      <c r="D136" s="217" t="s">
        <v>197</v>
      </c>
      <c r="E136" s="40"/>
      <c r="F136" s="235" t="s">
        <v>482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197</v>
      </c>
      <c r="AU136" s="17" t="s">
        <v>82</v>
      </c>
    </row>
    <row r="137" s="2" customFormat="1" ht="16.5" customHeight="1">
      <c r="A137" s="38"/>
      <c r="B137" s="39"/>
      <c r="C137" s="204" t="s">
        <v>228</v>
      </c>
      <c r="D137" s="204" t="s">
        <v>121</v>
      </c>
      <c r="E137" s="205" t="s">
        <v>483</v>
      </c>
      <c r="F137" s="206" t="s">
        <v>484</v>
      </c>
      <c r="G137" s="207" t="s">
        <v>416</v>
      </c>
      <c r="H137" s="208">
        <v>36</v>
      </c>
      <c r="I137" s="209"/>
      <c r="J137" s="210">
        <f>ROUND(I137*H137,2)</f>
        <v>0</v>
      </c>
      <c r="K137" s="206" t="s">
        <v>125</v>
      </c>
      <c r="L137" s="44"/>
      <c r="M137" s="211" t="s">
        <v>19</v>
      </c>
      <c r="N137" s="212" t="s">
        <v>42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126</v>
      </c>
      <c r="AT137" s="215" t="s">
        <v>121</v>
      </c>
      <c r="AU137" s="215" t="s">
        <v>82</v>
      </c>
      <c r="AY137" s="17" t="s">
        <v>119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79</v>
      </c>
      <c r="BK137" s="216">
        <f>ROUND(I137*H137,2)</f>
        <v>0</v>
      </c>
      <c r="BL137" s="17" t="s">
        <v>126</v>
      </c>
      <c r="BM137" s="215" t="s">
        <v>485</v>
      </c>
    </row>
    <row r="138" s="2" customFormat="1">
      <c r="A138" s="38"/>
      <c r="B138" s="39"/>
      <c r="C138" s="40"/>
      <c r="D138" s="217" t="s">
        <v>128</v>
      </c>
      <c r="E138" s="40"/>
      <c r="F138" s="218" t="s">
        <v>486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128</v>
      </c>
      <c r="AU138" s="17" t="s">
        <v>82</v>
      </c>
    </row>
    <row r="139" s="2" customFormat="1">
      <c r="A139" s="38"/>
      <c r="B139" s="39"/>
      <c r="C139" s="40"/>
      <c r="D139" s="222" t="s">
        <v>130</v>
      </c>
      <c r="E139" s="40"/>
      <c r="F139" s="223" t="s">
        <v>487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130</v>
      </c>
      <c r="AU139" s="17" t="s">
        <v>82</v>
      </c>
    </row>
    <row r="140" s="13" customFormat="1">
      <c r="A140" s="13"/>
      <c r="B140" s="224"/>
      <c r="C140" s="225"/>
      <c r="D140" s="217" t="s">
        <v>132</v>
      </c>
      <c r="E140" s="226" t="s">
        <v>19</v>
      </c>
      <c r="F140" s="227" t="s">
        <v>450</v>
      </c>
      <c r="G140" s="225"/>
      <c r="H140" s="228">
        <v>36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132</v>
      </c>
      <c r="AU140" s="234" t="s">
        <v>82</v>
      </c>
      <c r="AV140" s="13" t="s">
        <v>82</v>
      </c>
      <c r="AW140" s="13" t="s">
        <v>33</v>
      </c>
      <c r="AX140" s="13" t="s">
        <v>79</v>
      </c>
      <c r="AY140" s="234" t="s">
        <v>119</v>
      </c>
    </row>
    <row r="141" s="2" customFormat="1" ht="16.5" customHeight="1">
      <c r="A141" s="38"/>
      <c r="B141" s="39"/>
      <c r="C141" s="236" t="s">
        <v>235</v>
      </c>
      <c r="D141" s="236" t="s">
        <v>223</v>
      </c>
      <c r="E141" s="237" t="s">
        <v>488</v>
      </c>
      <c r="F141" s="238" t="s">
        <v>489</v>
      </c>
      <c r="G141" s="239" t="s">
        <v>416</v>
      </c>
      <c r="H141" s="240">
        <v>36</v>
      </c>
      <c r="I141" s="241"/>
      <c r="J141" s="242">
        <f>ROUND(I141*H141,2)</f>
        <v>0</v>
      </c>
      <c r="K141" s="238" t="s">
        <v>19</v>
      </c>
      <c r="L141" s="243"/>
      <c r="M141" s="244" t="s">
        <v>19</v>
      </c>
      <c r="N141" s="245" t="s">
        <v>42</v>
      </c>
      <c r="O141" s="84"/>
      <c r="P141" s="213">
        <f>O141*H141</f>
        <v>0</v>
      </c>
      <c r="Q141" s="213">
        <v>0.01</v>
      </c>
      <c r="R141" s="213">
        <f>Q141*H141</f>
        <v>0.35999999999999999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177</v>
      </c>
      <c r="AT141" s="215" t="s">
        <v>223</v>
      </c>
      <c r="AU141" s="215" t="s">
        <v>82</v>
      </c>
      <c r="AY141" s="17" t="s">
        <v>119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79</v>
      </c>
      <c r="BK141" s="216">
        <f>ROUND(I141*H141,2)</f>
        <v>0</v>
      </c>
      <c r="BL141" s="17" t="s">
        <v>126</v>
      </c>
      <c r="BM141" s="215" t="s">
        <v>490</v>
      </c>
    </row>
    <row r="142" s="2" customFormat="1">
      <c r="A142" s="38"/>
      <c r="B142" s="39"/>
      <c r="C142" s="40"/>
      <c r="D142" s="217" t="s">
        <v>128</v>
      </c>
      <c r="E142" s="40"/>
      <c r="F142" s="218" t="s">
        <v>489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128</v>
      </c>
      <c r="AU142" s="17" t="s">
        <v>82</v>
      </c>
    </row>
    <row r="143" s="2" customFormat="1">
      <c r="A143" s="38"/>
      <c r="B143" s="39"/>
      <c r="C143" s="40"/>
      <c r="D143" s="217" t="s">
        <v>197</v>
      </c>
      <c r="E143" s="40"/>
      <c r="F143" s="235" t="s">
        <v>491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197</v>
      </c>
      <c r="AU143" s="17" t="s">
        <v>82</v>
      </c>
    </row>
    <row r="144" s="2" customFormat="1" ht="21.75" customHeight="1">
      <c r="A144" s="38"/>
      <c r="B144" s="39"/>
      <c r="C144" s="204" t="s">
        <v>244</v>
      </c>
      <c r="D144" s="204" t="s">
        <v>121</v>
      </c>
      <c r="E144" s="205" t="s">
        <v>492</v>
      </c>
      <c r="F144" s="206" t="s">
        <v>493</v>
      </c>
      <c r="G144" s="207" t="s">
        <v>416</v>
      </c>
      <c r="H144" s="208">
        <v>360</v>
      </c>
      <c r="I144" s="209"/>
      <c r="J144" s="210">
        <f>ROUND(I144*H144,2)</f>
        <v>0</v>
      </c>
      <c r="K144" s="206" t="s">
        <v>125</v>
      </c>
      <c r="L144" s="44"/>
      <c r="M144" s="211" t="s">
        <v>19</v>
      </c>
      <c r="N144" s="212" t="s">
        <v>42</v>
      </c>
      <c r="O144" s="84"/>
      <c r="P144" s="213">
        <f>O144*H144</f>
        <v>0</v>
      </c>
      <c r="Q144" s="213">
        <v>5.0000000000000002E-05</v>
      </c>
      <c r="R144" s="213">
        <f>Q144*H144</f>
        <v>0.018000000000000002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126</v>
      </c>
      <c r="AT144" s="215" t="s">
        <v>121</v>
      </c>
      <c r="AU144" s="215" t="s">
        <v>82</v>
      </c>
      <c r="AY144" s="17" t="s">
        <v>119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79</v>
      </c>
      <c r="BK144" s="216">
        <f>ROUND(I144*H144,2)</f>
        <v>0</v>
      </c>
      <c r="BL144" s="17" t="s">
        <v>126</v>
      </c>
      <c r="BM144" s="215" t="s">
        <v>494</v>
      </c>
    </row>
    <row r="145" s="2" customFormat="1">
      <c r="A145" s="38"/>
      <c r="B145" s="39"/>
      <c r="C145" s="40"/>
      <c r="D145" s="217" t="s">
        <v>128</v>
      </c>
      <c r="E145" s="40"/>
      <c r="F145" s="218" t="s">
        <v>495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128</v>
      </c>
      <c r="AU145" s="17" t="s">
        <v>82</v>
      </c>
    </row>
    <row r="146" s="2" customFormat="1">
      <c r="A146" s="38"/>
      <c r="B146" s="39"/>
      <c r="C146" s="40"/>
      <c r="D146" s="222" t="s">
        <v>130</v>
      </c>
      <c r="E146" s="40"/>
      <c r="F146" s="223" t="s">
        <v>496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82</v>
      </c>
    </row>
    <row r="147" s="2" customFormat="1">
      <c r="A147" s="38"/>
      <c r="B147" s="39"/>
      <c r="C147" s="40"/>
      <c r="D147" s="217" t="s">
        <v>197</v>
      </c>
      <c r="E147" s="40"/>
      <c r="F147" s="235" t="s">
        <v>497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197</v>
      </c>
      <c r="AU147" s="17" t="s">
        <v>82</v>
      </c>
    </row>
    <row r="148" s="13" customFormat="1">
      <c r="A148" s="13"/>
      <c r="B148" s="224"/>
      <c r="C148" s="225"/>
      <c r="D148" s="217" t="s">
        <v>132</v>
      </c>
      <c r="E148" s="226" t="s">
        <v>19</v>
      </c>
      <c r="F148" s="227" t="s">
        <v>444</v>
      </c>
      <c r="G148" s="225"/>
      <c r="H148" s="228">
        <v>360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132</v>
      </c>
      <c r="AU148" s="234" t="s">
        <v>82</v>
      </c>
      <c r="AV148" s="13" t="s">
        <v>82</v>
      </c>
      <c r="AW148" s="13" t="s">
        <v>33</v>
      </c>
      <c r="AX148" s="13" t="s">
        <v>79</v>
      </c>
      <c r="AY148" s="234" t="s">
        <v>119</v>
      </c>
    </row>
    <row r="149" s="2" customFormat="1" ht="16.5" customHeight="1">
      <c r="A149" s="38"/>
      <c r="B149" s="39"/>
      <c r="C149" s="236" t="s">
        <v>250</v>
      </c>
      <c r="D149" s="236" t="s">
        <v>223</v>
      </c>
      <c r="E149" s="237" t="s">
        <v>498</v>
      </c>
      <c r="F149" s="238" t="s">
        <v>499</v>
      </c>
      <c r="G149" s="239" t="s">
        <v>480</v>
      </c>
      <c r="H149" s="240">
        <v>360</v>
      </c>
      <c r="I149" s="241"/>
      <c r="J149" s="242">
        <f>ROUND(I149*H149,2)</f>
        <v>0</v>
      </c>
      <c r="K149" s="238" t="s">
        <v>19</v>
      </c>
      <c r="L149" s="243"/>
      <c r="M149" s="244" t="s">
        <v>19</v>
      </c>
      <c r="N149" s="245" t="s">
        <v>42</v>
      </c>
      <c r="O149" s="84"/>
      <c r="P149" s="213">
        <f>O149*H149</f>
        <v>0</v>
      </c>
      <c r="Q149" s="213">
        <v>0.00050000000000000001</v>
      </c>
      <c r="R149" s="213">
        <f>Q149*H149</f>
        <v>0.17999999999999999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177</v>
      </c>
      <c r="AT149" s="215" t="s">
        <v>223</v>
      </c>
      <c r="AU149" s="215" t="s">
        <v>82</v>
      </c>
      <c r="AY149" s="17" t="s">
        <v>119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79</v>
      </c>
      <c r="BK149" s="216">
        <f>ROUND(I149*H149,2)</f>
        <v>0</v>
      </c>
      <c r="BL149" s="17" t="s">
        <v>126</v>
      </c>
      <c r="BM149" s="215" t="s">
        <v>500</v>
      </c>
    </row>
    <row r="150" s="2" customFormat="1">
      <c r="A150" s="38"/>
      <c r="B150" s="39"/>
      <c r="C150" s="40"/>
      <c r="D150" s="217" t="s">
        <v>128</v>
      </c>
      <c r="E150" s="40"/>
      <c r="F150" s="218" t="s">
        <v>499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128</v>
      </c>
      <c r="AU150" s="17" t="s">
        <v>82</v>
      </c>
    </row>
    <row r="151" s="2" customFormat="1" ht="21.75" customHeight="1">
      <c r="A151" s="38"/>
      <c r="B151" s="39"/>
      <c r="C151" s="204" t="s">
        <v>256</v>
      </c>
      <c r="D151" s="204" t="s">
        <v>121</v>
      </c>
      <c r="E151" s="205" t="s">
        <v>501</v>
      </c>
      <c r="F151" s="206" t="s">
        <v>502</v>
      </c>
      <c r="G151" s="207" t="s">
        <v>416</v>
      </c>
      <c r="H151" s="208">
        <v>36</v>
      </c>
      <c r="I151" s="209"/>
      <c r="J151" s="210">
        <f>ROUND(I151*H151,2)</f>
        <v>0</v>
      </c>
      <c r="K151" s="206" t="s">
        <v>125</v>
      </c>
      <c r="L151" s="44"/>
      <c r="M151" s="211" t="s">
        <v>19</v>
      </c>
      <c r="N151" s="212" t="s">
        <v>42</v>
      </c>
      <c r="O151" s="84"/>
      <c r="P151" s="213">
        <f>O151*H151</f>
        <v>0</v>
      </c>
      <c r="Q151" s="213">
        <v>5.0000000000000002E-05</v>
      </c>
      <c r="R151" s="213">
        <f>Q151*H151</f>
        <v>0.0018000000000000002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126</v>
      </c>
      <c r="AT151" s="215" t="s">
        <v>121</v>
      </c>
      <c r="AU151" s="215" t="s">
        <v>82</v>
      </c>
      <c r="AY151" s="17" t="s">
        <v>119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79</v>
      </c>
      <c r="BK151" s="216">
        <f>ROUND(I151*H151,2)</f>
        <v>0</v>
      </c>
      <c r="BL151" s="17" t="s">
        <v>126</v>
      </c>
      <c r="BM151" s="215" t="s">
        <v>503</v>
      </c>
    </row>
    <row r="152" s="2" customFormat="1">
      <c r="A152" s="38"/>
      <c r="B152" s="39"/>
      <c r="C152" s="40"/>
      <c r="D152" s="217" t="s">
        <v>128</v>
      </c>
      <c r="E152" s="40"/>
      <c r="F152" s="218" t="s">
        <v>504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128</v>
      </c>
      <c r="AU152" s="17" t="s">
        <v>82</v>
      </c>
    </row>
    <row r="153" s="2" customFormat="1">
      <c r="A153" s="38"/>
      <c r="B153" s="39"/>
      <c r="C153" s="40"/>
      <c r="D153" s="222" t="s">
        <v>130</v>
      </c>
      <c r="E153" s="40"/>
      <c r="F153" s="223" t="s">
        <v>505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130</v>
      </c>
      <c r="AU153" s="17" t="s">
        <v>82</v>
      </c>
    </row>
    <row r="154" s="2" customFormat="1">
      <c r="A154" s="38"/>
      <c r="B154" s="39"/>
      <c r="C154" s="40"/>
      <c r="D154" s="217" t="s">
        <v>197</v>
      </c>
      <c r="E154" s="40"/>
      <c r="F154" s="235" t="s">
        <v>497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197</v>
      </c>
      <c r="AU154" s="17" t="s">
        <v>82</v>
      </c>
    </row>
    <row r="155" s="13" customFormat="1">
      <c r="A155" s="13"/>
      <c r="B155" s="224"/>
      <c r="C155" s="225"/>
      <c r="D155" s="217" t="s">
        <v>132</v>
      </c>
      <c r="E155" s="226" t="s">
        <v>19</v>
      </c>
      <c r="F155" s="227" t="s">
        <v>450</v>
      </c>
      <c r="G155" s="225"/>
      <c r="H155" s="228">
        <v>36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132</v>
      </c>
      <c r="AU155" s="234" t="s">
        <v>82</v>
      </c>
      <c r="AV155" s="13" t="s">
        <v>82</v>
      </c>
      <c r="AW155" s="13" t="s">
        <v>33</v>
      </c>
      <c r="AX155" s="13" t="s">
        <v>79</v>
      </c>
      <c r="AY155" s="234" t="s">
        <v>119</v>
      </c>
    </row>
    <row r="156" s="2" customFormat="1" ht="16.5" customHeight="1">
      <c r="A156" s="38"/>
      <c r="B156" s="39"/>
      <c r="C156" s="236" t="s">
        <v>264</v>
      </c>
      <c r="D156" s="236" t="s">
        <v>223</v>
      </c>
      <c r="E156" s="237" t="s">
        <v>506</v>
      </c>
      <c r="F156" s="238" t="s">
        <v>507</v>
      </c>
      <c r="G156" s="239" t="s">
        <v>416</v>
      </c>
      <c r="H156" s="240">
        <v>36</v>
      </c>
      <c r="I156" s="241"/>
      <c r="J156" s="242">
        <f>ROUND(I156*H156,2)</f>
        <v>0</v>
      </c>
      <c r="K156" s="238" t="s">
        <v>125</v>
      </c>
      <c r="L156" s="243"/>
      <c r="M156" s="244" t="s">
        <v>19</v>
      </c>
      <c r="N156" s="245" t="s">
        <v>42</v>
      </c>
      <c r="O156" s="84"/>
      <c r="P156" s="213">
        <f>O156*H156</f>
        <v>0</v>
      </c>
      <c r="Q156" s="213">
        <v>0.0058999999999999999</v>
      </c>
      <c r="R156" s="213">
        <f>Q156*H156</f>
        <v>0.21240000000000001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177</v>
      </c>
      <c r="AT156" s="215" t="s">
        <v>223</v>
      </c>
      <c r="AU156" s="215" t="s">
        <v>82</v>
      </c>
      <c r="AY156" s="17" t="s">
        <v>119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79</v>
      </c>
      <c r="BK156" s="216">
        <f>ROUND(I156*H156,2)</f>
        <v>0</v>
      </c>
      <c r="BL156" s="17" t="s">
        <v>126</v>
      </c>
      <c r="BM156" s="215" t="s">
        <v>508</v>
      </c>
    </row>
    <row r="157" s="2" customFormat="1">
      <c r="A157" s="38"/>
      <c r="B157" s="39"/>
      <c r="C157" s="40"/>
      <c r="D157" s="217" t="s">
        <v>128</v>
      </c>
      <c r="E157" s="40"/>
      <c r="F157" s="218" t="s">
        <v>507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128</v>
      </c>
      <c r="AU157" s="17" t="s">
        <v>82</v>
      </c>
    </row>
    <row r="158" s="2" customFormat="1" ht="16.5" customHeight="1">
      <c r="A158" s="38"/>
      <c r="B158" s="39"/>
      <c r="C158" s="204" t="s">
        <v>7</v>
      </c>
      <c r="D158" s="204" t="s">
        <v>121</v>
      </c>
      <c r="E158" s="205" t="s">
        <v>509</v>
      </c>
      <c r="F158" s="206" t="s">
        <v>510</v>
      </c>
      <c r="G158" s="207" t="s">
        <v>416</v>
      </c>
      <c r="H158" s="208">
        <v>396</v>
      </c>
      <c r="I158" s="209"/>
      <c r="J158" s="210">
        <f>ROUND(I158*H158,2)</f>
        <v>0</v>
      </c>
      <c r="K158" s="206" t="s">
        <v>125</v>
      </c>
      <c r="L158" s="44"/>
      <c r="M158" s="211" t="s">
        <v>19</v>
      </c>
      <c r="N158" s="212" t="s">
        <v>42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126</v>
      </c>
      <c r="AT158" s="215" t="s">
        <v>121</v>
      </c>
      <c r="AU158" s="215" t="s">
        <v>82</v>
      </c>
      <c r="AY158" s="17" t="s">
        <v>119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79</v>
      </c>
      <c r="BK158" s="216">
        <f>ROUND(I158*H158,2)</f>
        <v>0</v>
      </c>
      <c r="BL158" s="17" t="s">
        <v>126</v>
      </c>
      <c r="BM158" s="215" t="s">
        <v>511</v>
      </c>
    </row>
    <row r="159" s="2" customFormat="1">
      <c r="A159" s="38"/>
      <c r="B159" s="39"/>
      <c r="C159" s="40"/>
      <c r="D159" s="217" t="s">
        <v>128</v>
      </c>
      <c r="E159" s="40"/>
      <c r="F159" s="218" t="s">
        <v>512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128</v>
      </c>
      <c r="AU159" s="17" t="s">
        <v>82</v>
      </c>
    </row>
    <row r="160" s="2" customFormat="1">
      <c r="A160" s="38"/>
      <c r="B160" s="39"/>
      <c r="C160" s="40"/>
      <c r="D160" s="222" t="s">
        <v>130</v>
      </c>
      <c r="E160" s="40"/>
      <c r="F160" s="223" t="s">
        <v>513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130</v>
      </c>
      <c r="AU160" s="17" t="s">
        <v>82</v>
      </c>
    </row>
    <row r="161" s="2" customFormat="1">
      <c r="A161" s="38"/>
      <c r="B161" s="39"/>
      <c r="C161" s="40"/>
      <c r="D161" s="217" t="s">
        <v>197</v>
      </c>
      <c r="E161" s="40"/>
      <c r="F161" s="235" t="s">
        <v>514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197</v>
      </c>
      <c r="AU161" s="17" t="s">
        <v>82</v>
      </c>
    </row>
    <row r="162" s="13" customFormat="1">
      <c r="A162" s="13"/>
      <c r="B162" s="224"/>
      <c r="C162" s="225"/>
      <c r="D162" s="217" t="s">
        <v>132</v>
      </c>
      <c r="E162" s="226" t="s">
        <v>19</v>
      </c>
      <c r="F162" s="227" t="s">
        <v>515</v>
      </c>
      <c r="G162" s="225"/>
      <c r="H162" s="228">
        <v>396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132</v>
      </c>
      <c r="AU162" s="234" t="s">
        <v>82</v>
      </c>
      <c r="AV162" s="13" t="s">
        <v>82</v>
      </c>
      <c r="AW162" s="13" t="s">
        <v>33</v>
      </c>
      <c r="AX162" s="13" t="s">
        <v>79</v>
      </c>
      <c r="AY162" s="234" t="s">
        <v>119</v>
      </c>
    </row>
    <row r="163" s="2" customFormat="1" ht="24.15" customHeight="1">
      <c r="A163" s="38"/>
      <c r="B163" s="39"/>
      <c r="C163" s="204" t="s">
        <v>278</v>
      </c>
      <c r="D163" s="204" t="s">
        <v>121</v>
      </c>
      <c r="E163" s="205" t="s">
        <v>516</v>
      </c>
      <c r="F163" s="206" t="s">
        <v>517</v>
      </c>
      <c r="G163" s="207" t="s">
        <v>518</v>
      </c>
      <c r="H163" s="208">
        <v>3.6000000000000001</v>
      </c>
      <c r="I163" s="209"/>
      <c r="J163" s="210">
        <f>ROUND(I163*H163,2)</f>
        <v>0</v>
      </c>
      <c r="K163" s="206" t="s">
        <v>125</v>
      </c>
      <c r="L163" s="44"/>
      <c r="M163" s="211" t="s">
        <v>19</v>
      </c>
      <c r="N163" s="212" t="s">
        <v>42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126</v>
      </c>
      <c r="AT163" s="215" t="s">
        <v>121</v>
      </c>
      <c r="AU163" s="215" t="s">
        <v>82</v>
      </c>
      <c r="AY163" s="17" t="s">
        <v>119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79</v>
      </c>
      <c r="BK163" s="216">
        <f>ROUND(I163*H163,2)</f>
        <v>0</v>
      </c>
      <c r="BL163" s="17" t="s">
        <v>126</v>
      </c>
      <c r="BM163" s="215" t="s">
        <v>519</v>
      </c>
    </row>
    <row r="164" s="2" customFormat="1">
      <c r="A164" s="38"/>
      <c r="B164" s="39"/>
      <c r="C164" s="40"/>
      <c r="D164" s="217" t="s">
        <v>128</v>
      </c>
      <c r="E164" s="40"/>
      <c r="F164" s="218" t="s">
        <v>520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128</v>
      </c>
      <c r="AU164" s="17" t="s">
        <v>82</v>
      </c>
    </row>
    <row r="165" s="2" customFormat="1">
      <c r="A165" s="38"/>
      <c r="B165" s="39"/>
      <c r="C165" s="40"/>
      <c r="D165" s="222" t="s">
        <v>130</v>
      </c>
      <c r="E165" s="40"/>
      <c r="F165" s="223" t="s">
        <v>521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130</v>
      </c>
      <c r="AU165" s="17" t="s">
        <v>82</v>
      </c>
    </row>
    <row r="166" s="13" customFormat="1">
      <c r="A166" s="13"/>
      <c r="B166" s="224"/>
      <c r="C166" s="225"/>
      <c r="D166" s="217" t="s">
        <v>132</v>
      </c>
      <c r="E166" s="226" t="s">
        <v>19</v>
      </c>
      <c r="F166" s="227" t="s">
        <v>522</v>
      </c>
      <c r="G166" s="225"/>
      <c r="H166" s="228">
        <v>3.6000000000000001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132</v>
      </c>
      <c r="AU166" s="234" t="s">
        <v>82</v>
      </c>
      <c r="AV166" s="13" t="s">
        <v>82</v>
      </c>
      <c r="AW166" s="13" t="s">
        <v>33</v>
      </c>
      <c r="AX166" s="13" t="s">
        <v>79</v>
      </c>
      <c r="AY166" s="234" t="s">
        <v>119</v>
      </c>
    </row>
    <row r="167" s="2" customFormat="1">
      <c r="A167" s="38"/>
      <c r="B167" s="39"/>
      <c r="C167" s="204" t="s">
        <v>286</v>
      </c>
      <c r="D167" s="204" t="s">
        <v>121</v>
      </c>
      <c r="E167" s="205" t="s">
        <v>523</v>
      </c>
      <c r="F167" s="206" t="s">
        <v>524</v>
      </c>
      <c r="G167" s="207" t="s">
        <v>518</v>
      </c>
      <c r="H167" s="208">
        <v>0.35999999999999999</v>
      </c>
      <c r="I167" s="209"/>
      <c r="J167" s="210">
        <f>ROUND(I167*H167,2)</f>
        <v>0</v>
      </c>
      <c r="K167" s="206" t="s">
        <v>125</v>
      </c>
      <c r="L167" s="44"/>
      <c r="M167" s="211" t="s">
        <v>19</v>
      </c>
      <c r="N167" s="212" t="s">
        <v>42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126</v>
      </c>
      <c r="AT167" s="215" t="s">
        <v>121</v>
      </c>
      <c r="AU167" s="215" t="s">
        <v>82</v>
      </c>
      <c r="AY167" s="17" t="s">
        <v>119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79</v>
      </c>
      <c r="BK167" s="216">
        <f>ROUND(I167*H167,2)</f>
        <v>0</v>
      </c>
      <c r="BL167" s="17" t="s">
        <v>126</v>
      </c>
      <c r="BM167" s="215" t="s">
        <v>525</v>
      </c>
    </row>
    <row r="168" s="2" customFormat="1">
      <c r="A168" s="38"/>
      <c r="B168" s="39"/>
      <c r="C168" s="40"/>
      <c r="D168" s="217" t="s">
        <v>128</v>
      </c>
      <c r="E168" s="40"/>
      <c r="F168" s="218" t="s">
        <v>526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128</v>
      </c>
      <c r="AU168" s="17" t="s">
        <v>82</v>
      </c>
    </row>
    <row r="169" s="2" customFormat="1">
      <c r="A169" s="38"/>
      <c r="B169" s="39"/>
      <c r="C169" s="40"/>
      <c r="D169" s="222" t="s">
        <v>130</v>
      </c>
      <c r="E169" s="40"/>
      <c r="F169" s="223" t="s">
        <v>527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130</v>
      </c>
      <c r="AU169" s="17" t="s">
        <v>82</v>
      </c>
    </row>
    <row r="170" s="13" customFormat="1">
      <c r="A170" s="13"/>
      <c r="B170" s="224"/>
      <c r="C170" s="225"/>
      <c r="D170" s="217" t="s">
        <v>132</v>
      </c>
      <c r="E170" s="226" t="s">
        <v>19</v>
      </c>
      <c r="F170" s="227" t="s">
        <v>528</v>
      </c>
      <c r="G170" s="225"/>
      <c r="H170" s="228">
        <v>0.35999999999999999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132</v>
      </c>
      <c r="AU170" s="234" t="s">
        <v>82</v>
      </c>
      <c r="AV170" s="13" t="s">
        <v>82</v>
      </c>
      <c r="AW170" s="13" t="s">
        <v>33</v>
      </c>
      <c r="AX170" s="13" t="s">
        <v>79</v>
      </c>
      <c r="AY170" s="234" t="s">
        <v>119</v>
      </c>
    </row>
    <row r="171" s="2" customFormat="1" ht="16.5" customHeight="1">
      <c r="A171" s="38"/>
      <c r="B171" s="39"/>
      <c r="C171" s="236" t="s">
        <v>293</v>
      </c>
      <c r="D171" s="236" t="s">
        <v>223</v>
      </c>
      <c r="E171" s="237" t="s">
        <v>529</v>
      </c>
      <c r="F171" s="238" t="s">
        <v>530</v>
      </c>
      <c r="G171" s="239" t="s">
        <v>253</v>
      </c>
      <c r="H171" s="240">
        <v>1.98</v>
      </c>
      <c r="I171" s="241"/>
      <c r="J171" s="242">
        <f>ROUND(I171*H171,2)</f>
        <v>0</v>
      </c>
      <c r="K171" s="238" t="s">
        <v>19</v>
      </c>
      <c r="L171" s="243"/>
      <c r="M171" s="244" t="s">
        <v>19</v>
      </c>
      <c r="N171" s="245" t="s">
        <v>42</v>
      </c>
      <c r="O171" s="84"/>
      <c r="P171" s="213">
        <f>O171*H171</f>
        <v>0</v>
      </c>
      <c r="Q171" s="213">
        <v>0.001</v>
      </c>
      <c r="R171" s="213">
        <f>Q171*H171</f>
        <v>0.00198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177</v>
      </c>
      <c r="AT171" s="215" t="s">
        <v>223</v>
      </c>
      <c r="AU171" s="215" t="s">
        <v>82</v>
      </c>
      <c r="AY171" s="17" t="s">
        <v>119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79</v>
      </c>
      <c r="BK171" s="216">
        <f>ROUND(I171*H171,2)</f>
        <v>0</v>
      </c>
      <c r="BL171" s="17" t="s">
        <v>126</v>
      </c>
      <c r="BM171" s="215" t="s">
        <v>531</v>
      </c>
    </row>
    <row r="172" s="2" customFormat="1">
      <c r="A172" s="38"/>
      <c r="B172" s="39"/>
      <c r="C172" s="40"/>
      <c r="D172" s="217" t="s">
        <v>128</v>
      </c>
      <c r="E172" s="40"/>
      <c r="F172" s="218" t="s">
        <v>530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128</v>
      </c>
      <c r="AU172" s="17" t="s">
        <v>82</v>
      </c>
    </row>
    <row r="173" s="2" customFormat="1">
      <c r="A173" s="38"/>
      <c r="B173" s="39"/>
      <c r="C173" s="40"/>
      <c r="D173" s="217" t="s">
        <v>197</v>
      </c>
      <c r="E173" s="40"/>
      <c r="F173" s="235" t="s">
        <v>532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197</v>
      </c>
      <c r="AU173" s="17" t="s">
        <v>82</v>
      </c>
    </row>
    <row r="174" s="13" customFormat="1">
      <c r="A174" s="13"/>
      <c r="B174" s="224"/>
      <c r="C174" s="225"/>
      <c r="D174" s="217" t="s">
        <v>132</v>
      </c>
      <c r="E174" s="226" t="s">
        <v>19</v>
      </c>
      <c r="F174" s="227" t="s">
        <v>533</v>
      </c>
      <c r="G174" s="225"/>
      <c r="H174" s="228">
        <v>1.98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132</v>
      </c>
      <c r="AU174" s="234" t="s">
        <v>82</v>
      </c>
      <c r="AV174" s="13" t="s">
        <v>82</v>
      </c>
      <c r="AW174" s="13" t="s">
        <v>33</v>
      </c>
      <c r="AX174" s="13" t="s">
        <v>79</v>
      </c>
      <c r="AY174" s="234" t="s">
        <v>119</v>
      </c>
    </row>
    <row r="175" s="2" customFormat="1" ht="16.5" customHeight="1">
      <c r="A175" s="38"/>
      <c r="B175" s="39"/>
      <c r="C175" s="204" t="s">
        <v>298</v>
      </c>
      <c r="D175" s="204" t="s">
        <v>121</v>
      </c>
      <c r="E175" s="205" t="s">
        <v>534</v>
      </c>
      <c r="F175" s="206" t="s">
        <v>535</v>
      </c>
      <c r="G175" s="207" t="s">
        <v>136</v>
      </c>
      <c r="H175" s="208">
        <v>396</v>
      </c>
      <c r="I175" s="209"/>
      <c r="J175" s="210">
        <f>ROUND(I175*H175,2)</f>
        <v>0</v>
      </c>
      <c r="K175" s="206" t="s">
        <v>125</v>
      </c>
      <c r="L175" s="44"/>
      <c r="M175" s="211" t="s">
        <v>19</v>
      </c>
      <c r="N175" s="212" t="s">
        <v>42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126</v>
      </c>
      <c r="AT175" s="215" t="s">
        <v>121</v>
      </c>
      <c r="AU175" s="215" t="s">
        <v>82</v>
      </c>
      <c r="AY175" s="17" t="s">
        <v>119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79</v>
      </c>
      <c r="BK175" s="216">
        <f>ROUND(I175*H175,2)</f>
        <v>0</v>
      </c>
      <c r="BL175" s="17" t="s">
        <v>126</v>
      </c>
      <c r="BM175" s="215" t="s">
        <v>536</v>
      </c>
    </row>
    <row r="176" s="2" customFormat="1">
      <c r="A176" s="38"/>
      <c r="B176" s="39"/>
      <c r="C176" s="40"/>
      <c r="D176" s="217" t="s">
        <v>128</v>
      </c>
      <c r="E176" s="40"/>
      <c r="F176" s="218" t="s">
        <v>537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128</v>
      </c>
      <c r="AU176" s="17" t="s">
        <v>82</v>
      </c>
    </row>
    <row r="177" s="2" customFormat="1">
      <c r="A177" s="38"/>
      <c r="B177" s="39"/>
      <c r="C177" s="40"/>
      <c r="D177" s="222" t="s">
        <v>130</v>
      </c>
      <c r="E177" s="40"/>
      <c r="F177" s="223" t="s">
        <v>538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130</v>
      </c>
      <c r="AU177" s="17" t="s">
        <v>82</v>
      </c>
    </row>
    <row r="178" s="2" customFormat="1">
      <c r="A178" s="38"/>
      <c r="B178" s="39"/>
      <c r="C178" s="40"/>
      <c r="D178" s="217" t="s">
        <v>197</v>
      </c>
      <c r="E178" s="40"/>
      <c r="F178" s="235" t="s">
        <v>539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197</v>
      </c>
      <c r="AU178" s="17" t="s">
        <v>82</v>
      </c>
    </row>
    <row r="179" s="13" customFormat="1">
      <c r="A179" s="13"/>
      <c r="B179" s="224"/>
      <c r="C179" s="225"/>
      <c r="D179" s="217" t="s">
        <v>132</v>
      </c>
      <c r="E179" s="226" t="s">
        <v>19</v>
      </c>
      <c r="F179" s="227" t="s">
        <v>540</v>
      </c>
      <c r="G179" s="225"/>
      <c r="H179" s="228">
        <v>396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132</v>
      </c>
      <c r="AU179" s="234" t="s">
        <v>82</v>
      </c>
      <c r="AV179" s="13" t="s">
        <v>82</v>
      </c>
      <c r="AW179" s="13" t="s">
        <v>33</v>
      </c>
      <c r="AX179" s="13" t="s">
        <v>79</v>
      </c>
      <c r="AY179" s="234" t="s">
        <v>119</v>
      </c>
    </row>
    <row r="180" s="2" customFormat="1" ht="16.5" customHeight="1">
      <c r="A180" s="38"/>
      <c r="B180" s="39"/>
      <c r="C180" s="236" t="s">
        <v>306</v>
      </c>
      <c r="D180" s="236" t="s">
        <v>223</v>
      </c>
      <c r="E180" s="237" t="s">
        <v>541</v>
      </c>
      <c r="F180" s="238" t="s">
        <v>542</v>
      </c>
      <c r="G180" s="239" t="s">
        <v>150</v>
      </c>
      <c r="H180" s="240">
        <v>59.399999999999999</v>
      </c>
      <c r="I180" s="241"/>
      <c r="J180" s="242">
        <f>ROUND(I180*H180,2)</f>
        <v>0</v>
      </c>
      <c r="K180" s="238" t="s">
        <v>125</v>
      </c>
      <c r="L180" s="243"/>
      <c r="M180" s="244" t="s">
        <v>19</v>
      </c>
      <c r="N180" s="245" t="s">
        <v>42</v>
      </c>
      <c r="O180" s="84"/>
      <c r="P180" s="213">
        <f>O180*H180</f>
        <v>0</v>
      </c>
      <c r="Q180" s="213">
        <v>0.20000000000000001</v>
      </c>
      <c r="R180" s="213">
        <f>Q180*H180</f>
        <v>11.880000000000001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177</v>
      </c>
      <c r="AT180" s="215" t="s">
        <v>223</v>
      </c>
      <c r="AU180" s="215" t="s">
        <v>82</v>
      </c>
      <c r="AY180" s="17" t="s">
        <v>119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79</v>
      </c>
      <c r="BK180" s="216">
        <f>ROUND(I180*H180,2)</f>
        <v>0</v>
      </c>
      <c r="BL180" s="17" t="s">
        <v>126</v>
      </c>
      <c r="BM180" s="215" t="s">
        <v>543</v>
      </c>
    </row>
    <row r="181" s="2" customFormat="1">
      <c r="A181" s="38"/>
      <c r="B181" s="39"/>
      <c r="C181" s="40"/>
      <c r="D181" s="217" t="s">
        <v>128</v>
      </c>
      <c r="E181" s="40"/>
      <c r="F181" s="218" t="s">
        <v>542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128</v>
      </c>
      <c r="AU181" s="17" t="s">
        <v>82</v>
      </c>
    </row>
    <row r="182" s="13" customFormat="1">
      <c r="A182" s="13"/>
      <c r="B182" s="224"/>
      <c r="C182" s="225"/>
      <c r="D182" s="217" t="s">
        <v>132</v>
      </c>
      <c r="E182" s="226" t="s">
        <v>19</v>
      </c>
      <c r="F182" s="227" t="s">
        <v>544</v>
      </c>
      <c r="G182" s="225"/>
      <c r="H182" s="228">
        <v>59.399999999999999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132</v>
      </c>
      <c r="AU182" s="234" t="s">
        <v>82</v>
      </c>
      <c r="AV182" s="13" t="s">
        <v>82</v>
      </c>
      <c r="AW182" s="13" t="s">
        <v>33</v>
      </c>
      <c r="AX182" s="13" t="s">
        <v>79</v>
      </c>
      <c r="AY182" s="234" t="s">
        <v>119</v>
      </c>
    </row>
    <row r="183" s="2" customFormat="1" ht="16.5" customHeight="1">
      <c r="A183" s="38"/>
      <c r="B183" s="39"/>
      <c r="C183" s="204" t="s">
        <v>313</v>
      </c>
      <c r="D183" s="204" t="s">
        <v>121</v>
      </c>
      <c r="E183" s="205" t="s">
        <v>545</v>
      </c>
      <c r="F183" s="206" t="s">
        <v>546</v>
      </c>
      <c r="G183" s="207" t="s">
        <v>150</v>
      </c>
      <c r="H183" s="208">
        <v>9.3599999999999994</v>
      </c>
      <c r="I183" s="209"/>
      <c r="J183" s="210">
        <f>ROUND(I183*H183,2)</f>
        <v>0</v>
      </c>
      <c r="K183" s="206" t="s">
        <v>125</v>
      </c>
      <c r="L183" s="44"/>
      <c r="M183" s="211" t="s">
        <v>19</v>
      </c>
      <c r="N183" s="212" t="s">
        <v>42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126</v>
      </c>
      <c r="AT183" s="215" t="s">
        <v>121</v>
      </c>
      <c r="AU183" s="215" t="s">
        <v>82</v>
      </c>
      <c r="AY183" s="17" t="s">
        <v>119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79</v>
      </c>
      <c r="BK183" s="216">
        <f>ROUND(I183*H183,2)</f>
        <v>0</v>
      </c>
      <c r="BL183" s="17" t="s">
        <v>126</v>
      </c>
      <c r="BM183" s="215" t="s">
        <v>547</v>
      </c>
    </row>
    <row r="184" s="2" customFormat="1">
      <c r="A184" s="38"/>
      <c r="B184" s="39"/>
      <c r="C184" s="40"/>
      <c r="D184" s="217" t="s">
        <v>128</v>
      </c>
      <c r="E184" s="40"/>
      <c r="F184" s="218" t="s">
        <v>548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128</v>
      </c>
      <c r="AU184" s="17" t="s">
        <v>82</v>
      </c>
    </row>
    <row r="185" s="2" customFormat="1">
      <c r="A185" s="38"/>
      <c r="B185" s="39"/>
      <c r="C185" s="40"/>
      <c r="D185" s="222" t="s">
        <v>130</v>
      </c>
      <c r="E185" s="40"/>
      <c r="F185" s="223" t="s">
        <v>549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130</v>
      </c>
      <c r="AU185" s="17" t="s">
        <v>82</v>
      </c>
    </row>
    <row r="186" s="2" customFormat="1">
      <c r="A186" s="38"/>
      <c r="B186" s="39"/>
      <c r="C186" s="40"/>
      <c r="D186" s="217" t="s">
        <v>197</v>
      </c>
      <c r="E186" s="40"/>
      <c r="F186" s="235" t="s">
        <v>550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197</v>
      </c>
      <c r="AU186" s="17" t="s">
        <v>82</v>
      </c>
    </row>
    <row r="187" s="13" customFormat="1">
      <c r="A187" s="13"/>
      <c r="B187" s="224"/>
      <c r="C187" s="225"/>
      <c r="D187" s="217" t="s">
        <v>132</v>
      </c>
      <c r="E187" s="226" t="s">
        <v>19</v>
      </c>
      <c r="F187" s="227" t="s">
        <v>551</v>
      </c>
      <c r="G187" s="225"/>
      <c r="H187" s="228">
        <v>7.2000000000000002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132</v>
      </c>
      <c r="AU187" s="234" t="s">
        <v>82</v>
      </c>
      <c r="AV187" s="13" t="s">
        <v>82</v>
      </c>
      <c r="AW187" s="13" t="s">
        <v>33</v>
      </c>
      <c r="AX187" s="13" t="s">
        <v>71</v>
      </c>
      <c r="AY187" s="234" t="s">
        <v>119</v>
      </c>
    </row>
    <row r="188" s="13" customFormat="1">
      <c r="A188" s="13"/>
      <c r="B188" s="224"/>
      <c r="C188" s="225"/>
      <c r="D188" s="217" t="s">
        <v>132</v>
      </c>
      <c r="E188" s="226" t="s">
        <v>19</v>
      </c>
      <c r="F188" s="227" t="s">
        <v>552</v>
      </c>
      <c r="G188" s="225"/>
      <c r="H188" s="228">
        <v>2.1600000000000001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132</v>
      </c>
      <c r="AU188" s="234" t="s">
        <v>82</v>
      </c>
      <c r="AV188" s="13" t="s">
        <v>82</v>
      </c>
      <c r="AW188" s="13" t="s">
        <v>33</v>
      </c>
      <c r="AX188" s="13" t="s">
        <v>71</v>
      </c>
      <c r="AY188" s="234" t="s">
        <v>119</v>
      </c>
    </row>
    <row r="189" s="2" customFormat="1" ht="16.5" customHeight="1">
      <c r="A189" s="38"/>
      <c r="B189" s="39"/>
      <c r="C189" s="204" t="s">
        <v>318</v>
      </c>
      <c r="D189" s="204" t="s">
        <v>121</v>
      </c>
      <c r="E189" s="205" t="s">
        <v>553</v>
      </c>
      <c r="F189" s="206" t="s">
        <v>554</v>
      </c>
      <c r="G189" s="207" t="s">
        <v>150</v>
      </c>
      <c r="H189" s="208">
        <v>9.3599999999999994</v>
      </c>
      <c r="I189" s="209"/>
      <c r="J189" s="210">
        <f>ROUND(I189*H189,2)</f>
        <v>0</v>
      </c>
      <c r="K189" s="206" t="s">
        <v>125</v>
      </c>
      <c r="L189" s="44"/>
      <c r="M189" s="211" t="s">
        <v>19</v>
      </c>
      <c r="N189" s="212" t="s">
        <v>42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126</v>
      </c>
      <c r="AT189" s="215" t="s">
        <v>121</v>
      </c>
      <c r="AU189" s="215" t="s">
        <v>82</v>
      </c>
      <c r="AY189" s="17" t="s">
        <v>119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79</v>
      </c>
      <c r="BK189" s="216">
        <f>ROUND(I189*H189,2)</f>
        <v>0</v>
      </c>
      <c r="BL189" s="17" t="s">
        <v>126</v>
      </c>
      <c r="BM189" s="215" t="s">
        <v>555</v>
      </c>
    </row>
    <row r="190" s="2" customFormat="1">
      <c r="A190" s="38"/>
      <c r="B190" s="39"/>
      <c r="C190" s="40"/>
      <c r="D190" s="217" t="s">
        <v>128</v>
      </c>
      <c r="E190" s="40"/>
      <c r="F190" s="218" t="s">
        <v>556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128</v>
      </c>
      <c r="AU190" s="17" t="s">
        <v>82</v>
      </c>
    </row>
    <row r="191" s="2" customFormat="1">
      <c r="A191" s="38"/>
      <c r="B191" s="39"/>
      <c r="C191" s="40"/>
      <c r="D191" s="222" t="s">
        <v>130</v>
      </c>
      <c r="E191" s="40"/>
      <c r="F191" s="223" t="s">
        <v>557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130</v>
      </c>
      <c r="AU191" s="17" t="s">
        <v>82</v>
      </c>
    </row>
    <row r="192" s="2" customFormat="1" ht="16.5" customHeight="1">
      <c r="A192" s="38"/>
      <c r="B192" s="39"/>
      <c r="C192" s="204" t="s">
        <v>326</v>
      </c>
      <c r="D192" s="204" t="s">
        <v>121</v>
      </c>
      <c r="E192" s="205" t="s">
        <v>558</v>
      </c>
      <c r="F192" s="206" t="s">
        <v>559</v>
      </c>
      <c r="G192" s="207" t="s">
        <v>150</v>
      </c>
      <c r="H192" s="208">
        <v>9.3599999999999994</v>
      </c>
      <c r="I192" s="209"/>
      <c r="J192" s="210">
        <f>ROUND(I192*H192,2)</f>
        <v>0</v>
      </c>
      <c r="K192" s="206" t="s">
        <v>125</v>
      </c>
      <c r="L192" s="44"/>
      <c r="M192" s="211" t="s">
        <v>19</v>
      </c>
      <c r="N192" s="212" t="s">
        <v>42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126</v>
      </c>
      <c r="AT192" s="215" t="s">
        <v>121</v>
      </c>
      <c r="AU192" s="215" t="s">
        <v>82</v>
      </c>
      <c r="AY192" s="17" t="s">
        <v>119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79</v>
      </c>
      <c r="BK192" s="216">
        <f>ROUND(I192*H192,2)</f>
        <v>0</v>
      </c>
      <c r="BL192" s="17" t="s">
        <v>126</v>
      </c>
      <c r="BM192" s="215" t="s">
        <v>560</v>
      </c>
    </row>
    <row r="193" s="2" customFormat="1">
      <c r="A193" s="38"/>
      <c r="B193" s="39"/>
      <c r="C193" s="40"/>
      <c r="D193" s="217" t="s">
        <v>128</v>
      </c>
      <c r="E193" s="40"/>
      <c r="F193" s="218" t="s">
        <v>561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128</v>
      </c>
      <c r="AU193" s="17" t="s">
        <v>82</v>
      </c>
    </row>
    <row r="194" s="2" customFormat="1">
      <c r="A194" s="38"/>
      <c r="B194" s="39"/>
      <c r="C194" s="40"/>
      <c r="D194" s="222" t="s">
        <v>130</v>
      </c>
      <c r="E194" s="40"/>
      <c r="F194" s="223" t="s">
        <v>562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130</v>
      </c>
      <c r="AU194" s="17" t="s">
        <v>82</v>
      </c>
    </row>
    <row r="195" s="12" customFormat="1" ht="22.8" customHeight="1">
      <c r="A195" s="12"/>
      <c r="B195" s="188"/>
      <c r="C195" s="189"/>
      <c r="D195" s="190" t="s">
        <v>70</v>
      </c>
      <c r="E195" s="202" t="s">
        <v>141</v>
      </c>
      <c r="F195" s="202" t="s">
        <v>563</v>
      </c>
      <c r="G195" s="189"/>
      <c r="H195" s="189"/>
      <c r="I195" s="192"/>
      <c r="J195" s="203">
        <f>BK195</f>
        <v>0</v>
      </c>
      <c r="K195" s="189"/>
      <c r="L195" s="194"/>
      <c r="M195" s="195"/>
      <c r="N195" s="196"/>
      <c r="O195" s="196"/>
      <c r="P195" s="197">
        <f>SUM(P196:P202)</f>
        <v>0</v>
      </c>
      <c r="Q195" s="196"/>
      <c r="R195" s="197">
        <f>SUM(R196:R202)</f>
        <v>33.5</v>
      </c>
      <c r="S195" s="196"/>
      <c r="T195" s="198">
        <f>SUM(T196:T202)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9" t="s">
        <v>79</v>
      </c>
      <c r="AT195" s="200" t="s">
        <v>70</v>
      </c>
      <c r="AU195" s="200" t="s">
        <v>79</v>
      </c>
      <c r="AY195" s="199" t="s">
        <v>119</v>
      </c>
      <c r="BK195" s="201">
        <f>SUM(BK196:BK202)</f>
        <v>0</v>
      </c>
    </row>
    <row r="196" s="2" customFormat="1" ht="16.5" customHeight="1">
      <c r="A196" s="38"/>
      <c r="B196" s="39"/>
      <c r="C196" s="204" t="s">
        <v>334</v>
      </c>
      <c r="D196" s="204" t="s">
        <v>121</v>
      </c>
      <c r="E196" s="205" t="s">
        <v>564</v>
      </c>
      <c r="F196" s="206" t="s">
        <v>565</v>
      </c>
      <c r="G196" s="207" t="s">
        <v>416</v>
      </c>
      <c r="H196" s="208">
        <v>6</v>
      </c>
      <c r="I196" s="209"/>
      <c r="J196" s="210">
        <f>ROUND(I196*H196,2)</f>
        <v>0</v>
      </c>
      <c r="K196" s="206" t="s">
        <v>19</v>
      </c>
      <c r="L196" s="44"/>
      <c r="M196" s="211" t="s">
        <v>19</v>
      </c>
      <c r="N196" s="212" t="s">
        <v>42</v>
      </c>
      <c r="O196" s="84"/>
      <c r="P196" s="213">
        <f>O196*H196</f>
        <v>0</v>
      </c>
      <c r="Q196" s="213">
        <v>0.029999999999999999</v>
      </c>
      <c r="R196" s="213">
        <f>Q196*H196</f>
        <v>0.17999999999999999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126</v>
      </c>
      <c r="AT196" s="215" t="s">
        <v>121</v>
      </c>
      <c r="AU196" s="215" t="s">
        <v>82</v>
      </c>
      <c r="AY196" s="17" t="s">
        <v>119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79</v>
      </c>
      <c r="BK196" s="216">
        <f>ROUND(I196*H196,2)</f>
        <v>0</v>
      </c>
      <c r="BL196" s="17" t="s">
        <v>126</v>
      </c>
      <c r="BM196" s="215" t="s">
        <v>566</v>
      </c>
    </row>
    <row r="197" s="2" customFormat="1">
      <c r="A197" s="38"/>
      <c r="B197" s="39"/>
      <c r="C197" s="40"/>
      <c r="D197" s="217" t="s">
        <v>128</v>
      </c>
      <c r="E197" s="40"/>
      <c r="F197" s="218" t="s">
        <v>565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128</v>
      </c>
      <c r="AU197" s="17" t="s">
        <v>82</v>
      </c>
    </row>
    <row r="198" s="13" customFormat="1">
      <c r="A198" s="13"/>
      <c r="B198" s="224"/>
      <c r="C198" s="225"/>
      <c r="D198" s="217" t="s">
        <v>132</v>
      </c>
      <c r="E198" s="226" t="s">
        <v>19</v>
      </c>
      <c r="F198" s="227" t="s">
        <v>567</v>
      </c>
      <c r="G198" s="225"/>
      <c r="H198" s="228">
        <v>6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132</v>
      </c>
      <c r="AU198" s="234" t="s">
        <v>82</v>
      </c>
      <c r="AV198" s="13" t="s">
        <v>82</v>
      </c>
      <c r="AW198" s="13" t="s">
        <v>33</v>
      </c>
      <c r="AX198" s="13" t="s">
        <v>79</v>
      </c>
      <c r="AY198" s="234" t="s">
        <v>119</v>
      </c>
    </row>
    <row r="199" s="2" customFormat="1" ht="16.5" customHeight="1">
      <c r="A199" s="38"/>
      <c r="B199" s="39"/>
      <c r="C199" s="204" t="s">
        <v>341</v>
      </c>
      <c r="D199" s="204" t="s">
        <v>121</v>
      </c>
      <c r="E199" s="205" t="s">
        <v>568</v>
      </c>
      <c r="F199" s="206" t="s">
        <v>569</v>
      </c>
      <c r="G199" s="207" t="s">
        <v>124</v>
      </c>
      <c r="H199" s="208">
        <v>833</v>
      </c>
      <c r="I199" s="209"/>
      <c r="J199" s="210">
        <f>ROUND(I199*H199,2)</f>
        <v>0</v>
      </c>
      <c r="K199" s="206" t="s">
        <v>19</v>
      </c>
      <c r="L199" s="44"/>
      <c r="M199" s="211" t="s">
        <v>19</v>
      </c>
      <c r="N199" s="212" t="s">
        <v>42</v>
      </c>
      <c r="O199" s="84"/>
      <c r="P199" s="213">
        <f>O199*H199</f>
        <v>0</v>
      </c>
      <c r="Q199" s="213">
        <v>0.040000000000000001</v>
      </c>
      <c r="R199" s="213">
        <f>Q199*H199</f>
        <v>33.32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126</v>
      </c>
      <c r="AT199" s="215" t="s">
        <v>121</v>
      </c>
      <c r="AU199" s="215" t="s">
        <v>82</v>
      </c>
      <c r="AY199" s="17" t="s">
        <v>119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79</v>
      </c>
      <c r="BK199" s="216">
        <f>ROUND(I199*H199,2)</f>
        <v>0</v>
      </c>
      <c r="BL199" s="17" t="s">
        <v>126</v>
      </c>
      <c r="BM199" s="215" t="s">
        <v>570</v>
      </c>
    </row>
    <row r="200" s="2" customFormat="1">
      <c r="A200" s="38"/>
      <c r="B200" s="39"/>
      <c r="C200" s="40"/>
      <c r="D200" s="217" t="s">
        <v>128</v>
      </c>
      <c r="E200" s="40"/>
      <c r="F200" s="218" t="s">
        <v>569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128</v>
      </c>
      <c r="AU200" s="17" t="s">
        <v>82</v>
      </c>
    </row>
    <row r="201" s="2" customFormat="1">
      <c r="A201" s="38"/>
      <c r="B201" s="39"/>
      <c r="C201" s="40"/>
      <c r="D201" s="217" t="s">
        <v>197</v>
      </c>
      <c r="E201" s="40"/>
      <c r="F201" s="235" t="s">
        <v>571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197</v>
      </c>
      <c r="AU201" s="17" t="s">
        <v>82</v>
      </c>
    </row>
    <row r="202" s="13" customFormat="1">
      <c r="A202" s="13"/>
      <c r="B202" s="224"/>
      <c r="C202" s="225"/>
      <c r="D202" s="217" t="s">
        <v>132</v>
      </c>
      <c r="E202" s="226" t="s">
        <v>19</v>
      </c>
      <c r="F202" s="227" t="s">
        <v>572</v>
      </c>
      <c r="G202" s="225"/>
      <c r="H202" s="228">
        <v>833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132</v>
      </c>
      <c r="AU202" s="234" t="s">
        <v>82</v>
      </c>
      <c r="AV202" s="13" t="s">
        <v>82</v>
      </c>
      <c r="AW202" s="13" t="s">
        <v>33</v>
      </c>
      <c r="AX202" s="13" t="s">
        <v>79</v>
      </c>
      <c r="AY202" s="234" t="s">
        <v>119</v>
      </c>
    </row>
    <row r="203" s="12" customFormat="1" ht="22.8" customHeight="1">
      <c r="A203" s="12"/>
      <c r="B203" s="188"/>
      <c r="C203" s="189"/>
      <c r="D203" s="190" t="s">
        <v>70</v>
      </c>
      <c r="E203" s="202" t="s">
        <v>398</v>
      </c>
      <c r="F203" s="202" t="s">
        <v>399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SUM(P204:P206)</f>
        <v>0</v>
      </c>
      <c r="Q203" s="196"/>
      <c r="R203" s="197">
        <f>SUM(R204:R206)</f>
        <v>0</v>
      </c>
      <c r="S203" s="196"/>
      <c r="T203" s="198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79</v>
      </c>
      <c r="AT203" s="200" t="s">
        <v>70</v>
      </c>
      <c r="AU203" s="200" t="s">
        <v>79</v>
      </c>
      <c r="AY203" s="199" t="s">
        <v>119</v>
      </c>
      <c r="BK203" s="201">
        <f>SUM(BK204:BK206)</f>
        <v>0</v>
      </c>
    </row>
    <row r="204" s="2" customFormat="1" ht="16.5" customHeight="1">
      <c r="A204" s="38"/>
      <c r="B204" s="39"/>
      <c r="C204" s="204" t="s">
        <v>348</v>
      </c>
      <c r="D204" s="204" t="s">
        <v>121</v>
      </c>
      <c r="E204" s="205" t="s">
        <v>573</v>
      </c>
      <c r="F204" s="206" t="s">
        <v>574</v>
      </c>
      <c r="G204" s="207" t="s">
        <v>204</v>
      </c>
      <c r="H204" s="208">
        <v>47.380000000000003</v>
      </c>
      <c r="I204" s="209"/>
      <c r="J204" s="210">
        <f>ROUND(I204*H204,2)</f>
        <v>0</v>
      </c>
      <c r="K204" s="206" t="s">
        <v>125</v>
      </c>
      <c r="L204" s="44"/>
      <c r="M204" s="211" t="s">
        <v>19</v>
      </c>
      <c r="N204" s="212" t="s">
        <v>42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126</v>
      </c>
      <c r="AT204" s="215" t="s">
        <v>121</v>
      </c>
      <c r="AU204" s="215" t="s">
        <v>82</v>
      </c>
      <c r="AY204" s="17" t="s">
        <v>119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79</v>
      </c>
      <c r="BK204" s="216">
        <f>ROUND(I204*H204,2)</f>
        <v>0</v>
      </c>
      <c r="BL204" s="17" t="s">
        <v>126</v>
      </c>
      <c r="BM204" s="215" t="s">
        <v>575</v>
      </c>
    </row>
    <row r="205" s="2" customFormat="1">
      <c r="A205" s="38"/>
      <c r="B205" s="39"/>
      <c r="C205" s="40"/>
      <c r="D205" s="217" t="s">
        <v>128</v>
      </c>
      <c r="E205" s="40"/>
      <c r="F205" s="218" t="s">
        <v>576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128</v>
      </c>
      <c r="AU205" s="17" t="s">
        <v>82</v>
      </c>
    </row>
    <row r="206" s="2" customFormat="1">
      <c r="A206" s="38"/>
      <c r="B206" s="39"/>
      <c r="C206" s="40"/>
      <c r="D206" s="222" t="s">
        <v>130</v>
      </c>
      <c r="E206" s="40"/>
      <c r="F206" s="223" t="s">
        <v>577</v>
      </c>
      <c r="G206" s="40"/>
      <c r="H206" s="40"/>
      <c r="I206" s="219"/>
      <c r="J206" s="40"/>
      <c r="K206" s="40"/>
      <c r="L206" s="44"/>
      <c r="M206" s="246"/>
      <c r="N206" s="247"/>
      <c r="O206" s="248"/>
      <c r="P206" s="248"/>
      <c r="Q206" s="248"/>
      <c r="R206" s="248"/>
      <c r="S206" s="248"/>
      <c r="T206" s="249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130</v>
      </c>
      <c r="AU206" s="17" t="s">
        <v>82</v>
      </c>
    </row>
    <row r="207" s="2" customFormat="1" ht="6.96" customHeight="1">
      <c r="A207" s="38"/>
      <c r="B207" s="59"/>
      <c r="C207" s="60"/>
      <c r="D207" s="60"/>
      <c r="E207" s="60"/>
      <c r="F207" s="60"/>
      <c r="G207" s="60"/>
      <c r="H207" s="60"/>
      <c r="I207" s="60"/>
      <c r="J207" s="60"/>
      <c r="K207" s="60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GndXkIB+3kas+ZpRwodSUwbhXzQr8H67KYmIAucaB3oJV0xAEdBx7ZOw+W3btx7CBg84VBd5xZUI+8Be00XIpQ==" hashValue="L6Dw/npnL3oV6eK1Vf61540bKrLzdw/pqyt1yd9b7mXJuPCN+G0adXcdgqJ/rOLeDiCDXXG/9L1YB0QgrhWFuw==" algorithmName="SHA-512" password="CC35"/>
  <autoFilter ref="C82:K20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111151231"/>
    <hyperlink ref="F92" r:id="rId2" display="https://podminky.urs.cz/item/CS_URS_2024_01/112251101"/>
    <hyperlink ref="F95" r:id="rId3" display="https://podminky.urs.cz/item/CS_URS_2024_01/162201421"/>
    <hyperlink ref="F98" r:id="rId4" display="https://podminky.urs.cz/item/CS_URS_2024_01/162301971"/>
    <hyperlink ref="F101" r:id="rId5" display="https://podminky.urs.cz/item/CS_URS_2024_01/181451311"/>
    <hyperlink ref="F109" r:id="rId6" display="https://podminky.urs.cz/item/CS_URS_2024_01/183101113"/>
    <hyperlink ref="F113" r:id="rId7" display="https://podminky.urs.cz/item/CS_URS_2024_01/183101115"/>
    <hyperlink ref="F117" r:id="rId8" display="https://podminky.urs.cz/item/CS_URS_2024_01/183403112"/>
    <hyperlink ref="F121" r:id="rId9" display="https://podminky.urs.cz/item/CS_URS_2024_01/183403151"/>
    <hyperlink ref="F124" r:id="rId10" display="https://podminky.urs.cz/item/CS_URS_2024_01/183403152"/>
    <hyperlink ref="F127" r:id="rId11" display="https://podminky.urs.cz/item/CS_URS_2024_01/183403161"/>
    <hyperlink ref="F132" r:id="rId12" display="https://podminky.urs.cz/item/CS_URS_2024_01/184102111"/>
    <hyperlink ref="F139" r:id="rId13" display="https://podminky.urs.cz/item/CS_URS_2024_01/184102112"/>
    <hyperlink ref="F146" r:id="rId14" display="https://podminky.urs.cz/item/CS_URS_2024_01/184215112"/>
    <hyperlink ref="F153" r:id="rId15" display="https://podminky.urs.cz/item/CS_URS_2024_01/184215113"/>
    <hyperlink ref="F160" r:id="rId16" display="https://podminky.urs.cz/item/CS_URS_2024_01/184801121"/>
    <hyperlink ref="F165" r:id="rId17" display="https://podminky.urs.cz/item/CS_URS_2024_01/184813133"/>
    <hyperlink ref="F169" r:id="rId18" display="https://podminky.urs.cz/item/CS_URS_2024_01/184813134"/>
    <hyperlink ref="F177" r:id="rId19" display="https://podminky.urs.cz/item/CS_URS_2024_01/184911431"/>
    <hyperlink ref="F185" r:id="rId20" display="https://podminky.urs.cz/item/CS_URS_2024_01/185804311"/>
    <hyperlink ref="F191" r:id="rId21" display="https://podminky.urs.cz/item/CS_URS_2024_01/185851121"/>
    <hyperlink ref="F194" r:id="rId22" display="https://podminky.urs.cz/item/CS_URS_2024_01/185851129"/>
    <hyperlink ref="F206" r:id="rId23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Polní cesta HPC 3 s LBK 6 Bousov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578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14. 3. 2024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ROUND((SUM(BE82:BE115)),  2)</f>
        <v>0</v>
      </c>
      <c r="G33" s="38"/>
      <c r="H33" s="38"/>
      <c r="I33" s="148">
        <v>0.20999999999999999</v>
      </c>
      <c r="J33" s="147">
        <f>ROUND(((SUM(BE82:BE115))*I33),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ROUND((SUM(BF82:BF115)),  2)</f>
        <v>0</v>
      </c>
      <c r="G34" s="38"/>
      <c r="H34" s="38"/>
      <c r="I34" s="148">
        <v>0.12</v>
      </c>
      <c r="J34" s="147">
        <f>ROUND(((SUM(BF82:BF115))*I34),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ROUND((SUM(BG82:BG115)),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ROUND((SUM(BH82:BH115)),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ROUND((SUM(BI82:BI115)),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Polní cesta HPC 3 s LBK 6 Bousov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14. 3. 2024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ČR-SPÚ, Pobočka Chrudim</v>
      </c>
      <c r="G54" s="40"/>
      <c r="H54" s="40"/>
      <c r="I54" s="32" t="s">
        <v>31</v>
      </c>
      <c r="J54" s="36" t="str">
        <f>E21</f>
        <v>Agroprojekce Litomyšl,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579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580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581</v>
      </c>
      <c r="E62" s="174"/>
      <c r="F62" s="174"/>
      <c r="G62" s="174"/>
      <c r="H62" s="174"/>
      <c r="I62" s="174"/>
      <c r="J62" s="175">
        <f>J94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104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Polní cesta HPC 3 s LBK 6 Bousov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91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VON - Vedlejší a ostatní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32" t="s">
        <v>23</v>
      </c>
      <c r="J76" s="72" t="str">
        <f>IF(J12="","",J12)</f>
        <v>14. 3. 2024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ČR-SPÚ, Pobočka Chrudim</v>
      </c>
      <c r="G78" s="40"/>
      <c r="H78" s="40"/>
      <c r="I78" s="32" t="s">
        <v>31</v>
      </c>
      <c r="J78" s="36" t="str">
        <f>E21</f>
        <v>Agroprojekce Litomyšl,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105</v>
      </c>
      <c r="D81" s="180" t="s">
        <v>56</v>
      </c>
      <c r="E81" s="180" t="s">
        <v>52</v>
      </c>
      <c r="F81" s="180" t="s">
        <v>53</v>
      </c>
      <c r="G81" s="180" t="s">
        <v>106</v>
      </c>
      <c r="H81" s="180" t="s">
        <v>107</v>
      </c>
      <c r="I81" s="180" t="s">
        <v>108</v>
      </c>
      <c r="J81" s="180" t="s">
        <v>95</v>
      </c>
      <c r="K81" s="181" t="s">
        <v>109</v>
      </c>
      <c r="L81" s="182"/>
      <c r="M81" s="92" t="s">
        <v>19</v>
      </c>
      <c r="N81" s="93" t="s">
        <v>41</v>
      </c>
      <c r="O81" s="93" t="s">
        <v>110</v>
      </c>
      <c r="P81" s="93" t="s">
        <v>111</v>
      </c>
      <c r="Q81" s="93" t="s">
        <v>112</v>
      </c>
      <c r="R81" s="93" t="s">
        <v>113</v>
      </c>
      <c r="S81" s="93" t="s">
        <v>114</v>
      </c>
      <c r="T81" s="94" t="s">
        <v>115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116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96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70</v>
      </c>
      <c r="E83" s="191" t="s">
        <v>582</v>
      </c>
      <c r="F83" s="191" t="s">
        <v>583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P84+P94</f>
        <v>0</v>
      </c>
      <c r="Q83" s="196"/>
      <c r="R83" s="197">
        <f>R84+R94</f>
        <v>0</v>
      </c>
      <c r="S83" s="196"/>
      <c r="T83" s="198">
        <f>T84+T94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156</v>
      </c>
      <c r="AT83" s="200" t="s">
        <v>70</v>
      </c>
      <c r="AU83" s="200" t="s">
        <v>71</v>
      </c>
      <c r="AY83" s="199" t="s">
        <v>119</v>
      </c>
      <c r="BK83" s="201">
        <f>BK84+BK94</f>
        <v>0</v>
      </c>
    </row>
    <row r="84" s="12" customFormat="1" ht="22.8" customHeight="1">
      <c r="A84" s="12"/>
      <c r="B84" s="188"/>
      <c r="C84" s="189"/>
      <c r="D84" s="190" t="s">
        <v>70</v>
      </c>
      <c r="E84" s="202" t="s">
        <v>584</v>
      </c>
      <c r="F84" s="202" t="s">
        <v>585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SUM(P85:P93)</f>
        <v>0</v>
      </c>
      <c r="Q84" s="196"/>
      <c r="R84" s="197">
        <f>SUM(R85:R93)</f>
        <v>0</v>
      </c>
      <c r="S84" s="196"/>
      <c r="T84" s="198">
        <f>SUM(T85:T93)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156</v>
      </c>
      <c r="AT84" s="200" t="s">
        <v>70</v>
      </c>
      <c r="AU84" s="200" t="s">
        <v>79</v>
      </c>
      <c r="AY84" s="199" t="s">
        <v>119</v>
      </c>
      <c r="BK84" s="201">
        <f>SUM(BK85:BK93)</f>
        <v>0</v>
      </c>
    </row>
    <row r="85" s="2" customFormat="1" ht="16.5" customHeight="1">
      <c r="A85" s="38"/>
      <c r="B85" s="39"/>
      <c r="C85" s="204" t="s">
        <v>79</v>
      </c>
      <c r="D85" s="204" t="s">
        <v>121</v>
      </c>
      <c r="E85" s="205" t="s">
        <v>586</v>
      </c>
      <c r="F85" s="206" t="s">
        <v>587</v>
      </c>
      <c r="G85" s="207" t="s">
        <v>588</v>
      </c>
      <c r="H85" s="208">
        <v>1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42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589</v>
      </c>
      <c r="AT85" s="215" t="s">
        <v>121</v>
      </c>
      <c r="AU85" s="215" t="s">
        <v>82</v>
      </c>
      <c r="AY85" s="17" t="s">
        <v>119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79</v>
      </c>
      <c r="BK85" s="216">
        <f>ROUND(I85*H85,2)</f>
        <v>0</v>
      </c>
      <c r="BL85" s="17" t="s">
        <v>589</v>
      </c>
      <c r="BM85" s="215" t="s">
        <v>590</v>
      </c>
    </row>
    <row r="86" s="2" customFormat="1">
      <c r="A86" s="38"/>
      <c r="B86" s="39"/>
      <c r="C86" s="40"/>
      <c r="D86" s="217" t="s">
        <v>128</v>
      </c>
      <c r="E86" s="40"/>
      <c r="F86" s="218" t="s">
        <v>591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128</v>
      </c>
      <c r="AU86" s="17" t="s">
        <v>82</v>
      </c>
    </row>
    <row r="87" s="2" customFormat="1">
      <c r="A87" s="38"/>
      <c r="B87" s="39"/>
      <c r="C87" s="40"/>
      <c r="D87" s="217" t="s">
        <v>197</v>
      </c>
      <c r="E87" s="40"/>
      <c r="F87" s="235" t="s">
        <v>592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197</v>
      </c>
      <c r="AU87" s="17" t="s">
        <v>82</v>
      </c>
    </row>
    <row r="88" s="2" customFormat="1" ht="16.5" customHeight="1">
      <c r="A88" s="38"/>
      <c r="B88" s="39"/>
      <c r="C88" s="204" t="s">
        <v>82</v>
      </c>
      <c r="D88" s="204" t="s">
        <v>121</v>
      </c>
      <c r="E88" s="205" t="s">
        <v>593</v>
      </c>
      <c r="F88" s="206" t="s">
        <v>594</v>
      </c>
      <c r="G88" s="207" t="s">
        <v>588</v>
      </c>
      <c r="H88" s="208">
        <v>1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42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589</v>
      </c>
      <c r="AT88" s="215" t="s">
        <v>121</v>
      </c>
      <c r="AU88" s="215" t="s">
        <v>82</v>
      </c>
      <c r="AY88" s="17" t="s">
        <v>119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79</v>
      </c>
      <c r="BK88" s="216">
        <f>ROUND(I88*H88,2)</f>
        <v>0</v>
      </c>
      <c r="BL88" s="17" t="s">
        <v>589</v>
      </c>
      <c r="BM88" s="215" t="s">
        <v>595</v>
      </c>
    </row>
    <row r="89" s="2" customFormat="1">
      <c r="A89" s="38"/>
      <c r="B89" s="39"/>
      <c r="C89" s="40"/>
      <c r="D89" s="217" t="s">
        <v>128</v>
      </c>
      <c r="E89" s="40"/>
      <c r="F89" s="218" t="s">
        <v>594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128</v>
      </c>
      <c r="AU89" s="17" t="s">
        <v>82</v>
      </c>
    </row>
    <row r="90" s="2" customFormat="1">
      <c r="A90" s="38"/>
      <c r="B90" s="39"/>
      <c r="C90" s="40"/>
      <c r="D90" s="217" t="s">
        <v>197</v>
      </c>
      <c r="E90" s="40"/>
      <c r="F90" s="235" t="s">
        <v>596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197</v>
      </c>
      <c r="AU90" s="17" t="s">
        <v>82</v>
      </c>
    </row>
    <row r="91" s="2" customFormat="1" ht="16.5" customHeight="1">
      <c r="A91" s="38"/>
      <c r="B91" s="39"/>
      <c r="C91" s="204" t="s">
        <v>141</v>
      </c>
      <c r="D91" s="204" t="s">
        <v>121</v>
      </c>
      <c r="E91" s="205" t="s">
        <v>597</v>
      </c>
      <c r="F91" s="206" t="s">
        <v>598</v>
      </c>
      <c r="G91" s="207" t="s">
        <v>588</v>
      </c>
      <c r="H91" s="208">
        <v>1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42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589</v>
      </c>
      <c r="AT91" s="215" t="s">
        <v>121</v>
      </c>
      <c r="AU91" s="215" t="s">
        <v>82</v>
      </c>
      <c r="AY91" s="17" t="s">
        <v>119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79</v>
      </c>
      <c r="BK91" s="216">
        <f>ROUND(I91*H91,2)</f>
        <v>0</v>
      </c>
      <c r="BL91" s="17" t="s">
        <v>589</v>
      </c>
      <c r="BM91" s="215" t="s">
        <v>599</v>
      </c>
    </row>
    <row r="92" s="2" customFormat="1">
      <c r="A92" s="38"/>
      <c r="B92" s="39"/>
      <c r="C92" s="40"/>
      <c r="D92" s="217" t="s">
        <v>128</v>
      </c>
      <c r="E92" s="40"/>
      <c r="F92" s="218" t="s">
        <v>598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128</v>
      </c>
      <c r="AU92" s="17" t="s">
        <v>82</v>
      </c>
    </row>
    <row r="93" s="2" customFormat="1">
      <c r="A93" s="38"/>
      <c r="B93" s="39"/>
      <c r="C93" s="40"/>
      <c r="D93" s="217" t="s">
        <v>197</v>
      </c>
      <c r="E93" s="40"/>
      <c r="F93" s="235" t="s">
        <v>600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197</v>
      </c>
      <c r="AU93" s="17" t="s">
        <v>82</v>
      </c>
    </row>
    <row r="94" s="12" customFormat="1" ht="22.8" customHeight="1">
      <c r="A94" s="12"/>
      <c r="B94" s="188"/>
      <c r="C94" s="189"/>
      <c r="D94" s="190" t="s">
        <v>70</v>
      </c>
      <c r="E94" s="202" t="s">
        <v>601</v>
      </c>
      <c r="F94" s="202" t="s">
        <v>602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SUM(P95:P115)</f>
        <v>0</v>
      </c>
      <c r="Q94" s="196"/>
      <c r="R94" s="197">
        <f>SUM(R95:R115)</f>
        <v>0</v>
      </c>
      <c r="S94" s="196"/>
      <c r="T94" s="198">
        <f>SUM(T95:T115)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126</v>
      </c>
      <c r="AT94" s="200" t="s">
        <v>70</v>
      </c>
      <c r="AU94" s="200" t="s">
        <v>79</v>
      </c>
      <c r="AY94" s="199" t="s">
        <v>119</v>
      </c>
      <c r="BK94" s="201">
        <f>SUM(BK95:BK115)</f>
        <v>0</v>
      </c>
    </row>
    <row r="95" s="2" customFormat="1" ht="24.15" customHeight="1">
      <c r="A95" s="38"/>
      <c r="B95" s="39"/>
      <c r="C95" s="204" t="s">
        <v>126</v>
      </c>
      <c r="D95" s="204" t="s">
        <v>121</v>
      </c>
      <c r="E95" s="205" t="s">
        <v>603</v>
      </c>
      <c r="F95" s="206" t="s">
        <v>604</v>
      </c>
      <c r="G95" s="207" t="s">
        <v>588</v>
      </c>
      <c r="H95" s="208">
        <v>1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42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589</v>
      </c>
      <c r="AT95" s="215" t="s">
        <v>121</v>
      </c>
      <c r="AU95" s="215" t="s">
        <v>82</v>
      </c>
      <c r="AY95" s="17" t="s">
        <v>119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79</v>
      </c>
      <c r="BK95" s="216">
        <f>ROUND(I95*H95,2)</f>
        <v>0</v>
      </c>
      <c r="BL95" s="17" t="s">
        <v>589</v>
      </c>
      <c r="BM95" s="215" t="s">
        <v>605</v>
      </c>
    </row>
    <row r="96" s="2" customFormat="1">
      <c r="A96" s="38"/>
      <c r="B96" s="39"/>
      <c r="C96" s="40"/>
      <c r="D96" s="217" t="s">
        <v>128</v>
      </c>
      <c r="E96" s="40"/>
      <c r="F96" s="218" t="s">
        <v>604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128</v>
      </c>
      <c r="AU96" s="17" t="s">
        <v>82</v>
      </c>
    </row>
    <row r="97" s="2" customFormat="1">
      <c r="A97" s="38"/>
      <c r="B97" s="39"/>
      <c r="C97" s="40"/>
      <c r="D97" s="217" t="s">
        <v>197</v>
      </c>
      <c r="E97" s="40"/>
      <c r="F97" s="235" t="s">
        <v>606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197</v>
      </c>
      <c r="AU97" s="17" t="s">
        <v>82</v>
      </c>
    </row>
    <row r="98" s="2" customFormat="1" ht="16.5" customHeight="1">
      <c r="A98" s="38"/>
      <c r="B98" s="39"/>
      <c r="C98" s="204" t="s">
        <v>156</v>
      </c>
      <c r="D98" s="204" t="s">
        <v>121</v>
      </c>
      <c r="E98" s="205" t="s">
        <v>607</v>
      </c>
      <c r="F98" s="206" t="s">
        <v>608</v>
      </c>
      <c r="G98" s="207" t="s">
        <v>588</v>
      </c>
      <c r="H98" s="208">
        <v>1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42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589</v>
      </c>
      <c r="AT98" s="215" t="s">
        <v>121</v>
      </c>
      <c r="AU98" s="215" t="s">
        <v>82</v>
      </c>
      <c r="AY98" s="17" t="s">
        <v>119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79</v>
      </c>
      <c r="BK98" s="216">
        <f>ROUND(I98*H98,2)</f>
        <v>0</v>
      </c>
      <c r="BL98" s="17" t="s">
        <v>589</v>
      </c>
      <c r="BM98" s="215" t="s">
        <v>609</v>
      </c>
    </row>
    <row r="99" s="2" customFormat="1">
      <c r="A99" s="38"/>
      <c r="B99" s="39"/>
      <c r="C99" s="40"/>
      <c r="D99" s="217" t="s">
        <v>128</v>
      </c>
      <c r="E99" s="40"/>
      <c r="F99" s="218" t="s">
        <v>610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82</v>
      </c>
    </row>
    <row r="100" s="2" customFormat="1">
      <c r="A100" s="38"/>
      <c r="B100" s="39"/>
      <c r="C100" s="40"/>
      <c r="D100" s="217" t="s">
        <v>197</v>
      </c>
      <c r="E100" s="40"/>
      <c r="F100" s="235" t="s">
        <v>611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197</v>
      </c>
      <c r="AU100" s="17" t="s">
        <v>82</v>
      </c>
    </row>
    <row r="101" s="2" customFormat="1" ht="16.5" customHeight="1">
      <c r="A101" s="38"/>
      <c r="B101" s="39"/>
      <c r="C101" s="204" t="s">
        <v>163</v>
      </c>
      <c r="D101" s="204" t="s">
        <v>121</v>
      </c>
      <c r="E101" s="205" t="s">
        <v>612</v>
      </c>
      <c r="F101" s="206" t="s">
        <v>613</v>
      </c>
      <c r="G101" s="207" t="s">
        <v>588</v>
      </c>
      <c r="H101" s="208">
        <v>1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42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589</v>
      </c>
      <c r="AT101" s="215" t="s">
        <v>121</v>
      </c>
      <c r="AU101" s="215" t="s">
        <v>82</v>
      </c>
      <c r="AY101" s="17" t="s">
        <v>119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79</v>
      </c>
      <c r="BK101" s="216">
        <f>ROUND(I101*H101,2)</f>
        <v>0</v>
      </c>
      <c r="BL101" s="17" t="s">
        <v>589</v>
      </c>
      <c r="BM101" s="215" t="s">
        <v>614</v>
      </c>
    </row>
    <row r="102" s="2" customFormat="1">
      <c r="A102" s="38"/>
      <c r="B102" s="39"/>
      <c r="C102" s="40"/>
      <c r="D102" s="217" t="s">
        <v>128</v>
      </c>
      <c r="E102" s="40"/>
      <c r="F102" s="218" t="s">
        <v>613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128</v>
      </c>
      <c r="AU102" s="17" t="s">
        <v>82</v>
      </c>
    </row>
    <row r="103" s="2" customFormat="1">
      <c r="A103" s="38"/>
      <c r="B103" s="39"/>
      <c r="C103" s="40"/>
      <c r="D103" s="217" t="s">
        <v>197</v>
      </c>
      <c r="E103" s="40"/>
      <c r="F103" s="235" t="s">
        <v>615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197</v>
      </c>
      <c r="AU103" s="17" t="s">
        <v>82</v>
      </c>
    </row>
    <row r="104" s="2" customFormat="1" ht="16.5" customHeight="1">
      <c r="A104" s="38"/>
      <c r="B104" s="39"/>
      <c r="C104" s="204" t="s">
        <v>170</v>
      </c>
      <c r="D104" s="204" t="s">
        <v>121</v>
      </c>
      <c r="E104" s="205" t="s">
        <v>616</v>
      </c>
      <c r="F104" s="206" t="s">
        <v>617</v>
      </c>
      <c r="G104" s="207" t="s">
        <v>588</v>
      </c>
      <c r="H104" s="208">
        <v>1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42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589</v>
      </c>
      <c r="AT104" s="215" t="s">
        <v>121</v>
      </c>
      <c r="AU104" s="215" t="s">
        <v>82</v>
      </c>
      <c r="AY104" s="17" t="s">
        <v>119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79</v>
      </c>
      <c r="BK104" s="216">
        <f>ROUND(I104*H104,2)</f>
        <v>0</v>
      </c>
      <c r="BL104" s="17" t="s">
        <v>589</v>
      </c>
      <c r="BM104" s="215" t="s">
        <v>618</v>
      </c>
    </row>
    <row r="105" s="2" customFormat="1">
      <c r="A105" s="38"/>
      <c r="B105" s="39"/>
      <c r="C105" s="40"/>
      <c r="D105" s="217" t="s">
        <v>128</v>
      </c>
      <c r="E105" s="40"/>
      <c r="F105" s="218" t="s">
        <v>617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128</v>
      </c>
      <c r="AU105" s="17" t="s">
        <v>82</v>
      </c>
    </row>
    <row r="106" s="2" customFormat="1">
      <c r="A106" s="38"/>
      <c r="B106" s="39"/>
      <c r="C106" s="40"/>
      <c r="D106" s="217" t="s">
        <v>197</v>
      </c>
      <c r="E106" s="40"/>
      <c r="F106" s="235" t="s">
        <v>619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197</v>
      </c>
      <c r="AU106" s="17" t="s">
        <v>82</v>
      </c>
    </row>
    <row r="107" s="2" customFormat="1" ht="16.5" customHeight="1">
      <c r="A107" s="38"/>
      <c r="B107" s="39"/>
      <c r="C107" s="204" t="s">
        <v>177</v>
      </c>
      <c r="D107" s="204" t="s">
        <v>121</v>
      </c>
      <c r="E107" s="205" t="s">
        <v>620</v>
      </c>
      <c r="F107" s="206" t="s">
        <v>621</v>
      </c>
      <c r="G107" s="207" t="s">
        <v>480</v>
      </c>
      <c r="H107" s="208">
        <v>2</v>
      </c>
      <c r="I107" s="209"/>
      <c r="J107" s="210">
        <f>ROUND(I107*H107,2)</f>
        <v>0</v>
      </c>
      <c r="K107" s="206" t="s">
        <v>19</v>
      </c>
      <c r="L107" s="44"/>
      <c r="M107" s="211" t="s">
        <v>19</v>
      </c>
      <c r="N107" s="212" t="s">
        <v>42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589</v>
      </c>
      <c r="AT107" s="215" t="s">
        <v>121</v>
      </c>
      <c r="AU107" s="215" t="s">
        <v>82</v>
      </c>
      <c r="AY107" s="17" t="s">
        <v>119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79</v>
      </c>
      <c r="BK107" s="216">
        <f>ROUND(I107*H107,2)</f>
        <v>0</v>
      </c>
      <c r="BL107" s="17" t="s">
        <v>589</v>
      </c>
      <c r="BM107" s="215" t="s">
        <v>622</v>
      </c>
    </row>
    <row r="108" s="2" customFormat="1">
      <c r="A108" s="38"/>
      <c r="B108" s="39"/>
      <c r="C108" s="40"/>
      <c r="D108" s="217" t="s">
        <v>128</v>
      </c>
      <c r="E108" s="40"/>
      <c r="F108" s="218" t="s">
        <v>621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128</v>
      </c>
      <c r="AU108" s="17" t="s">
        <v>82</v>
      </c>
    </row>
    <row r="109" s="2" customFormat="1">
      <c r="A109" s="38"/>
      <c r="B109" s="39"/>
      <c r="C109" s="40"/>
      <c r="D109" s="217" t="s">
        <v>197</v>
      </c>
      <c r="E109" s="40"/>
      <c r="F109" s="235" t="s">
        <v>623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197</v>
      </c>
      <c r="AU109" s="17" t="s">
        <v>82</v>
      </c>
    </row>
    <row r="110" s="2" customFormat="1" ht="16.5" customHeight="1">
      <c r="A110" s="38"/>
      <c r="B110" s="39"/>
      <c r="C110" s="204" t="s">
        <v>184</v>
      </c>
      <c r="D110" s="204" t="s">
        <v>121</v>
      </c>
      <c r="E110" s="205" t="s">
        <v>624</v>
      </c>
      <c r="F110" s="206" t="s">
        <v>625</v>
      </c>
      <c r="G110" s="207" t="s">
        <v>588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42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589</v>
      </c>
      <c r="AT110" s="215" t="s">
        <v>121</v>
      </c>
      <c r="AU110" s="215" t="s">
        <v>82</v>
      </c>
      <c r="AY110" s="17" t="s">
        <v>119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79</v>
      </c>
      <c r="BK110" s="216">
        <f>ROUND(I110*H110,2)</f>
        <v>0</v>
      </c>
      <c r="BL110" s="17" t="s">
        <v>589</v>
      </c>
      <c r="BM110" s="215" t="s">
        <v>626</v>
      </c>
    </row>
    <row r="111" s="2" customFormat="1">
      <c r="A111" s="38"/>
      <c r="B111" s="39"/>
      <c r="C111" s="40"/>
      <c r="D111" s="217" t="s">
        <v>128</v>
      </c>
      <c r="E111" s="40"/>
      <c r="F111" s="218" t="s">
        <v>625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128</v>
      </c>
      <c r="AU111" s="17" t="s">
        <v>82</v>
      </c>
    </row>
    <row r="112" s="2" customFormat="1">
      <c r="A112" s="38"/>
      <c r="B112" s="39"/>
      <c r="C112" s="40"/>
      <c r="D112" s="217" t="s">
        <v>197</v>
      </c>
      <c r="E112" s="40"/>
      <c r="F112" s="235" t="s">
        <v>627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197</v>
      </c>
      <c r="AU112" s="17" t="s">
        <v>82</v>
      </c>
    </row>
    <row r="113" s="2" customFormat="1" ht="16.5" customHeight="1">
      <c r="A113" s="38"/>
      <c r="B113" s="39"/>
      <c r="C113" s="204" t="s">
        <v>191</v>
      </c>
      <c r="D113" s="204" t="s">
        <v>121</v>
      </c>
      <c r="E113" s="205" t="s">
        <v>628</v>
      </c>
      <c r="F113" s="206" t="s">
        <v>629</v>
      </c>
      <c r="G113" s="207" t="s">
        <v>588</v>
      </c>
      <c r="H113" s="208">
        <v>1</v>
      </c>
      <c r="I113" s="209"/>
      <c r="J113" s="210">
        <f>ROUND(I113*H113,2)</f>
        <v>0</v>
      </c>
      <c r="K113" s="206" t="s">
        <v>19</v>
      </c>
      <c r="L113" s="44"/>
      <c r="M113" s="211" t="s">
        <v>19</v>
      </c>
      <c r="N113" s="212" t="s">
        <v>42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630</v>
      </c>
      <c r="AT113" s="215" t="s">
        <v>121</v>
      </c>
      <c r="AU113" s="215" t="s">
        <v>82</v>
      </c>
      <c r="AY113" s="17" t="s">
        <v>119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79</v>
      </c>
      <c r="BK113" s="216">
        <f>ROUND(I113*H113,2)</f>
        <v>0</v>
      </c>
      <c r="BL113" s="17" t="s">
        <v>630</v>
      </c>
      <c r="BM113" s="215" t="s">
        <v>631</v>
      </c>
    </row>
    <row r="114" s="2" customFormat="1">
      <c r="A114" s="38"/>
      <c r="B114" s="39"/>
      <c r="C114" s="40"/>
      <c r="D114" s="217" t="s">
        <v>128</v>
      </c>
      <c r="E114" s="40"/>
      <c r="F114" s="218" t="s">
        <v>629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128</v>
      </c>
      <c r="AU114" s="17" t="s">
        <v>82</v>
      </c>
    </row>
    <row r="115" s="2" customFormat="1">
      <c r="A115" s="38"/>
      <c r="B115" s="39"/>
      <c r="C115" s="40"/>
      <c r="D115" s="217" t="s">
        <v>197</v>
      </c>
      <c r="E115" s="40"/>
      <c r="F115" s="235" t="s">
        <v>632</v>
      </c>
      <c r="G115" s="40"/>
      <c r="H115" s="40"/>
      <c r="I115" s="219"/>
      <c r="J115" s="40"/>
      <c r="K115" s="40"/>
      <c r="L115" s="44"/>
      <c r="M115" s="246"/>
      <c r="N115" s="247"/>
      <c r="O115" s="248"/>
      <c r="P115" s="248"/>
      <c r="Q115" s="248"/>
      <c r="R115" s="248"/>
      <c r="S115" s="248"/>
      <c r="T115" s="249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197</v>
      </c>
      <c r="AU115" s="17" t="s">
        <v>82</v>
      </c>
    </row>
    <row r="116" s="2" customFormat="1" ht="6.96" customHeight="1">
      <c r="A116" s="38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44"/>
      <c r="M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</sheetData>
  <sheetProtection sheet="1" autoFilter="0" formatColumns="0" formatRows="0" objects="1" scenarios="1" spinCount="100000" saltValue="A2IOxpmYhI5QpHT/Q8b+hBeWIX9/Kvir9eJ9dCZAXEDSZFap5i6X+dAWiY/5JiQyarlnkeF0YZt5Qb5o68LPxA==" hashValue="kC3SnOIg6751FkIOn+GAx9l4r+vr5lH1YiOk3gKUZeG3vOjQuzQ96kODfpo2uITiyjlyVxC9vqC4U5rgWHS+WQ==" algorithmName="SHA-512" password="CC35"/>
  <autoFilter ref="C81:K11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0" customWidth="1"/>
    <col min="2" max="2" width="1.667969" style="250" customWidth="1"/>
    <col min="3" max="4" width="5" style="250" customWidth="1"/>
    <col min="5" max="5" width="11.66016" style="250" customWidth="1"/>
    <col min="6" max="6" width="9.160156" style="250" customWidth="1"/>
    <col min="7" max="7" width="5" style="250" customWidth="1"/>
    <col min="8" max="8" width="77.83203" style="250" customWidth="1"/>
    <col min="9" max="10" width="20" style="250" customWidth="1"/>
    <col min="11" max="11" width="1.667969" style="250" customWidth="1"/>
  </cols>
  <sheetData>
    <row r="1" s="1" customFormat="1" ht="37.5" customHeight="1"/>
    <row r="2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4" customFormat="1" ht="45" customHeight="1">
      <c r="B3" s="254"/>
      <c r="C3" s="255" t="s">
        <v>633</v>
      </c>
      <c r="D3" s="255"/>
      <c r="E3" s="255"/>
      <c r="F3" s="255"/>
      <c r="G3" s="255"/>
      <c r="H3" s="255"/>
      <c r="I3" s="255"/>
      <c r="J3" s="255"/>
      <c r="K3" s="256"/>
    </row>
    <row r="4" s="1" customFormat="1" ht="25.5" customHeight="1">
      <c r="B4" s="257"/>
      <c r="C4" s="258" t="s">
        <v>634</v>
      </c>
      <c r="D4" s="258"/>
      <c r="E4" s="258"/>
      <c r="F4" s="258"/>
      <c r="G4" s="258"/>
      <c r="H4" s="258"/>
      <c r="I4" s="258"/>
      <c r="J4" s="258"/>
      <c r="K4" s="259"/>
    </row>
    <row r="5" s="1" customFormat="1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s="1" customFormat="1" ht="15" customHeight="1">
      <c r="B6" s="257"/>
      <c r="C6" s="261" t="s">
        <v>635</v>
      </c>
      <c r="D6" s="261"/>
      <c r="E6" s="261"/>
      <c r="F6" s="261"/>
      <c r="G6" s="261"/>
      <c r="H6" s="261"/>
      <c r="I6" s="261"/>
      <c r="J6" s="261"/>
      <c r="K6" s="259"/>
    </row>
    <row r="7" s="1" customFormat="1" ht="15" customHeight="1">
      <c r="B7" s="262"/>
      <c r="C7" s="261" t="s">
        <v>636</v>
      </c>
      <c r="D7" s="261"/>
      <c r="E7" s="261"/>
      <c r="F7" s="261"/>
      <c r="G7" s="261"/>
      <c r="H7" s="261"/>
      <c r="I7" s="261"/>
      <c r="J7" s="261"/>
      <c r="K7" s="259"/>
    </row>
    <row r="8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="1" customFormat="1" ht="15" customHeight="1">
      <c r="B9" s="262"/>
      <c r="C9" s="261" t="s">
        <v>637</v>
      </c>
      <c r="D9" s="261"/>
      <c r="E9" s="261"/>
      <c r="F9" s="261"/>
      <c r="G9" s="261"/>
      <c r="H9" s="261"/>
      <c r="I9" s="261"/>
      <c r="J9" s="261"/>
      <c r="K9" s="259"/>
    </row>
    <row r="10" s="1" customFormat="1" ht="15" customHeight="1">
      <c r="B10" s="262"/>
      <c r="C10" s="261"/>
      <c r="D10" s="261" t="s">
        <v>638</v>
      </c>
      <c r="E10" s="261"/>
      <c r="F10" s="261"/>
      <c r="G10" s="261"/>
      <c r="H10" s="261"/>
      <c r="I10" s="261"/>
      <c r="J10" s="261"/>
      <c r="K10" s="259"/>
    </row>
    <row r="11" s="1" customFormat="1" ht="15" customHeight="1">
      <c r="B11" s="262"/>
      <c r="C11" s="263"/>
      <c r="D11" s="261" t="s">
        <v>639</v>
      </c>
      <c r="E11" s="261"/>
      <c r="F11" s="261"/>
      <c r="G11" s="261"/>
      <c r="H11" s="261"/>
      <c r="I11" s="261"/>
      <c r="J11" s="261"/>
      <c r="K11" s="259"/>
    </row>
    <row r="12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="1" customFormat="1" ht="15" customHeight="1">
      <c r="B13" s="262"/>
      <c r="C13" s="263"/>
      <c r="D13" s="264" t="s">
        <v>640</v>
      </c>
      <c r="E13" s="261"/>
      <c r="F13" s="261"/>
      <c r="G13" s="261"/>
      <c r="H13" s="261"/>
      <c r="I13" s="261"/>
      <c r="J13" s="261"/>
      <c r="K13" s="259"/>
    </row>
    <row r="14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="1" customFormat="1" ht="15" customHeight="1">
      <c r="B15" s="262"/>
      <c r="C15" s="263"/>
      <c r="D15" s="261" t="s">
        <v>641</v>
      </c>
      <c r="E15" s="261"/>
      <c r="F15" s="261"/>
      <c r="G15" s="261"/>
      <c r="H15" s="261"/>
      <c r="I15" s="261"/>
      <c r="J15" s="261"/>
      <c r="K15" s="259"/>
    </row>
    <row r="16" s="1" customFormat="1" ht="15" customHeight="1">
      <c r="B16" s="262"/>
      <c r="C16" s="263"/>
      <c r="D16" s="261" t="s">
        <v>642</v>
      </c>
      <c r="E16" s="261"/>
      <c r="F16" s="261"/>
      <c r="G16" s="261"/>
      <c r="H16" s="261"/>
      <c r="I16" s="261"/>
      <c r="J16" s="261"/>
      <c r="K16" s="259"/>
    </row>
    <row r="17" s="1" customFormat="1" ht="15" customHeight="1">
      <c r="B17" s="262"/>
      <c r="C17" s="263"/>
      <c r="D17" s="261" t="s">
        <v>643</v>
      </c>
      <c r="E17" s="261"/>
      <c r="F17" s="261"/>
      <c r="G17" s="261"/>
      <c r="H17" s="261"/>
      <c r="I17" s="261"/>
      <c r="J17" s="261"/>
      <c r="K17" s="259"/>
    </row>
    <row r="18" s="1" customFormat="1" ht="15" customHeight="1">
      <c r="B18" s="262"/>
      <c r="C18" s="263"/>
      <c r="D18" s="263"/>
      <c r="E18" s="265" t="s">
        <v>78</v>
      </c>
      <c r="F18" s="261" t="s">
        <v>644</v>
      </c>
      <c r="G18" s="261"/>
      <c r="H18" s="261"/>
      <c r="I18" s="261"/>
      <c r="J18" s="261"/>
      <c r="K18" s="259"/>
    </row>
    <row r="19" s="1" customFormat="1" ht="15" customHeight="1">
      <c r="B19" s="262"/>
      <c r="C19" s="263"/>
      <c r="D19" s="263"/>
      <c r="E19" s="265" t="s">
        <v>645</v>
      </c>
      <c r="F19" s="261" t="s">
        <v>646</v>
      </c>
      <c r="G19" s="261"/>
      <c r="H19" s="261"/>
      <c r="I19" s="261"/>
      <c r="J19" s="261"/>
      <c r="K19" s="259"/>
    </row>
    <row r="20" s="1" customFormat="1" ht="15" customHeight="1">
      <c r="B20" s="262"/>
      <c r="C20" s="263"/>
      <c r="D20" s="263"/>
      <c r="E20" s="265" t="s">
        <v>647</v>
      </c>
      <c r="F20" s="261" t="s">
        <v>648</v>
      </c>
      <c r="G20" s="261"/>
      <c r="H20" s="261"/>
      <c r="I20" s="261"/>
      <c r="J20" s="261"/>
      <c r="K20" s="259"/>
    </row>
    <row r="21" s="1" customFormat="1" ht="15" customHeight="1">
      <c r="B21" s="262"/>
      <c r="C21" s="263"/>
      <c r="D21" s="263"/>
      <c r="E21" s="265" t="s">
        <v>87</v>
      </c>
      <c r="F21" s="261" t="s">
        <v>88</v>
      </c>
      <c r="G21" s="261"/>
      <c r="H21" s="261"/>
      <c r="I21" s="261"/>
      <c r="J21" s="261"/>
      <c r="K21" s="259"/>
    </row>
    <row r="22" s="1" customFormat="1" ht="15" customHeight="1">
      <c r="B22" s="262"/>
      <c r="C22" s="263"/>
      <c r="D22" s="263"/>
      <c r="E22" s="265" t="s">
        <v>649</v>
      </c>
      <c r="F22" s="261" t="s">
        <v>650</v>
      </c>
      <c r="G22" s="261"/>
      <c r="H22" s="261"/>
      <c r="I22" s="261"/>
      <c r="J22" s="261"/>
      <c r="K22" s="259"/>
    </row>
    <row r="23" s="1" customFormat="1" ht="15" customHeight="1">
      <c r="B23" s="262"/>
      <c r="C23" s="263"/>
      <c r="D23" s="263"/>
      <c r="E23" s="265" t="s">
        <v>651</v>
      </c>
      <c r="F23" s="261" t="s">
        <v>652</v>
      </c>
      <c r="G23" s="261"/>
      <c r="H23" s="261"/>
      <c r="I23" s="261"/>
      <c r="J23" s="261"/>
      <c r="K23" s="259"/>
    </row>
    <row r="24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="1" customFormat="1" ht="15" customHeight="1">
      <c r="B25" s="262"/>
      <c r="C25" s="261" t="s">
        <v>653</v>
      </c>
      <c r="D25" s="261"/>
      <c r="E25" s="261"/>
      <c r="F25" s="261"/>
      <c r="G25" s="261"/>
      <c r="H25" s="261"/>
      <c r="I25" s="261"/>
      <c r="J25" s="261"/>
      <c r="K25" s="259"/>
    </row>
    <row r="26" s="1" customFormat="1" ht="15" customHeight="1">
      <c r="B26" s="262"/>
      <c r="C26" s="261" t="s">
        <v>654</v>
      </c>
      <c r="D26" s="261"/>
      <c r="E26" s="261"/>
      <c r="F26" s="261"/>
      <c r="G26" s="261"/>
      <c r="H26" s="261"/>
      <c r="I26" s="261"/>
      <c r="J26" s="261"/>
      <c r="K26" s="259"/>
    </row>
    <row r="27" s="1" customFormat="1" ht="15" customHeight="1">
      <c r="B27" s="262"/>
      <c r="C27" s="261"/>
      <c r="D27" s="261" t="s">
        <v>655</v>
      </c>
      <c r="E27" s="261"/>
      <c r="F27" s="261"/>
      <c r="G27" s="261"/>
      <c r="H27" s="261"/>
      <c r="I27" s="261"/>
      <c r="J27" s="261"/>
      <c r="K27" s="259"/>
    </row>
    <row r="28" s="1" customFormat="1" ht="15" customHeight="1">
      <c r="B28" s="262"/>
      <c r="C28" s="263"/>
      <c r="D28" s="261" t="s">
        <v>656</v>
      </c>
      <c r="E28" s="261"/>
      <c r="F28" s="261"/>
      <c r="G28" s="261"/>
      <c r="H28" s="261"/>
      <c r="I28" s="261"/>
      <c r="J28" s="261"/>
      <c r="K28" s="259"/>
    </row>
    <row r="29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="1" customFormat="1" ht="15" customHeight="1">
      <c r="B30" s="262"/>
      <c r="C30" s="263"/>
      <c r="D30" s="261" t="s">
        <v>657</v>
      </c>
      <c r="E30" s="261"/>
      <c r="F30" s="261"/>
      <c r="G30" s="261"/>
      <c r="H30" s="261"/>
      <c r="I30" s="261"/>
      <c r="J30" s="261"/>
      <c r="K30" s="259"/>
    </row>
    <row r="31" s="1" customFormat="1" ht="15" customHeight="1">
      <c r="B31" s="262"/>
      <c r="C31" s="263"/>
      <c r="D31" s="261" t="s">
        <v>658</v>
      </c>
      <c r="E31" s="261"/>
      <c r="F31" s="261"/>
      <c r="G31" s="261"/>
      <c r="H31" s="261"/>
      <c r="I31" s="261"/>
      <c r="J31" s="261"/>
      <c r="K31" s="259"/>
    </row>
    <row r="32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="1" customFormat="1" ht="15" customHeight="1">
      <c r="B33" s="262"/>
      <c r="C33" s="263"/>
      <c r="D33" s="261" t="s">
        <v>659</v>
      </c>
      <c r="E33" s="261"/>
      <c r="F33" s="261"/>
      <c r="G33" s="261"/>
      <c r="H33" s="261"/>
      <c r="I33" s="261"/>
      <c r="J33" s="261"/>
      <c r="K33" s="259"/>
    </row>
    <row r="34" s="1" customFormat="1" ht="15" customHeight="1">
      <c r="B34" s="262"/>
      <c r="C34" s="263"/>
      <c r="D34" s="261" t="s">
        <v>660</v>
      </c>
      <c r="E34" s="261"/>
      <c r="F34" s="261"/>
      <c r="G34" s="261"/>
      <c r="H34" s="261"/>
      <c r="I34" s="261"/>
      <c r="J34" s="261"/>
      <c r="K34" s="259"/>
    </row>
    <row r="35" s="1" customFormat="1" ht="15" customHeight="1">
      <c r="B35" s="262"/>
      <c r="C35" s="263"/>
      <c r="D35" s="261" t="s">
        <v>661</v>
      </c>
      <c r="E35" s="261"/>
      <c r="F35" s="261"/>
      <c r="G35" s="261"/>
      <c r="H35" s="261"/>
      <c r="I35" s="261"/>
      <c r="J35" s="261"/>
      <c r="K35" s="259"/>
    </row>
    <row r="36" s="1" customFormat="1" ht="15" customHeight="1">
      <c r="B36" s="262"/>
      <c r="C36" s="263"/>
      <c r="D36" s="261"/>
      <c r="E36" s="264" t="s">
        <v>105</v>
      </c>
      <c r="F36" s="261"/>
      <c r="G36" s="261" t="s">
        <v>662</v>
      </c>
      <c r="H36" s="261"/>
      <c r="I36" s="261"/>
      <c r="J36" s="261"/>
      <c r="K36" s="259"/>
    </row>
    <row r="37" s="1" customFormat="1" ht="30.75" customHeight="1">
      <c r="B37" s="262"/>
      <c r="C37" s="263"/>
      <c r="D37" s="261"/>
      <c r="E37" s="264" t="s">
        <v>663</v>
      </c>
      <c r="F37" s="261"/>
      <c r="G37" s="261" t="s">
        <v>664</v>
      </c>
      <c r="H37" s="261"/>
      <c r="I37" s="261"/>
      <c r="J37" s="261"/>
      <c r="K37" s="259"/>
    </row>
    <row r="38" s="1" customFormat="1" ht="15" customHeight="1">
      <c r="B38" s="262"/>
      <c r="C38" s="263"/>
      <c r="D38" s="261"/>
      <c r="E38" s="264" t="s">
        <v>52</v>
      </c>
      <c r="F38" s="261"/>
      <c r="G38" s="261" t="s">
        <v>665</v>
      </c>
      <c r="H38" s="261"/>
      <c r="I38" s="261"/>
      <c r="J38" s="261"/>
      <c r="K38" s="259"/>
    </row>
    <row r="39" s="1" customFormat="1" ht="15" customHeight="1">
      <c r="B39" s="262"/>
      <c r="C39" s="263"/>
      <c r="D39" s="261"/>
      <c r="E39" s="264" t="s">
        <v>53</v>
      </c>
      <c r="F39" s="261"/>
      <c r="G39" s="261" t="s">
        <v>666</v>
      </c>
      <c r="H39" s="261"/>
      <c r="I39" s="261"/>
      <c r="J39" s="261"/>
      <c r="K39" s="259"/>
    </row>
    <row r="40" s="1" customFormat="1" ht="15" customHeight="1">
      <c r="B40" s="262"/>
      <c r="C40" s="263"/>
      <c r="D40" s="261"/>
      <c r="E40" s="264" t="s">
        <v>106</v>
      </c>
      <c r="F40" s="261"/>
      <c r="G40" s="261" t="s">
        <v>667</v>
      </c>
      <c r="H40" s="261"/>
      <c r="I40" s="261"/>
      <c r="J40" s="261"/>
      <c r="K40" s="259"/>
    </row>
    <row r="41" s="1" customFormat="1" ht="15" customHeight="1">
      <c r="B41" s="262"/>
      <c r="C41" s="263"/>
      <c r="D41" s="261"/>
      <c r="E41" s="264" t="s">
        <v>107</v>
      </c>
      <c r="F41" s="261"/>
      <c r="G41" s="261" t="s">
        <v>668</v>
      </c>
      <c r="H41" s="261"/>
      <c r="I41" s="261"/>
      <c r="J41" s="261"/>
      <c r="K41" s="259"/>
    </row>
    <row r="42" s="1" customFormat="1" ht="15" customHeight="1">
      <c r="B42" s="262"/>
      <c r="C42" s="263"/>
      <c r="D42" s="261"/>
      <c r="E42" s="264" t="s">
        <v>669</v>
      </c>
      <c r="F42" s="261"/>
      <c r="G42" s="261" t="s">
        <v>670</v>
      </c>
      <c r="H42" s="261"/>
      <c r="I42" s="261"/>
      <c r="J42" s="261"/>
      <c r="K42" s="259"/>
    </row>
    <row r="43" s="1" customFormat="1" ht="15" customHeight="1">
      <c r="B43" s="262"/>
      <c r="C43" s="263"/>
      <c r="D43" s="261"/>
      <c r="E43" s="264"/>
      <c r="F43" s="261"/>
      <c r="G43" s="261" t="s">
        <v>671</v>
      </c>
      <c r="H43" s="261"/>
      <c r="I43" s="261"/>
      <c r="J43" s="261"/>
      <c r="K43" s="259"/>
    </row>
    <row r="44" s="1" customFormat="1" ht="15" customHeight="1">
      <c r="B44" s="262"/>
      <c r="C44" s="263"/>
      <c r="D44" s="261"/>
      <c r="E44" s="264" t="s">
        <v>672</v>
      </c>
      <c r="F44" s="261"/>
      <c r="G44" s="261" t="s">
        <v>673</v>
      </c>
      <c r="H44" s="261"/>
      <c r="I44" s="261"/>
      <c r="J44" s="261"/>
      <c r="K44" s="259"/>
    </row>
    <row r="45" s="1" customFormat="1" ht="15" customHeight="1">
      <c r="B45" s="262"/>
      <c r="C45" s="263"/>
      <c r="D45" s="261"/>
      <c r="E45" s="264" t="s">
        <v>109</v>
      </c>
      <c r="F45" s="261"/>
      <c r="G45" s="261" t="s">
        <v>674</v>
      </c>
      <c r="H45" s="261"/>
      <c r="I45" s="261"/>
      <c r="J45" s="261"/>
      <c r="K45" s="259"/>
    </row>
    <row r="46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="1" customFormat="1" ht="15" customHeight="1">
      <c r="B47" s="262"/>
      <c r="C47" s="263"/>
      <c r="D47" s="261" t="s">
        <v>675</v>
      </c>
      <c r="E47" s="261"/>
      <c r="F47" s="261"/>
      <c r="G47" s="261"/>
      <c r="H47" s="261"/>
      <c r="I47" s="261"/>
      <c r="J47" s="261"/>
      <c r="K47" s="259"/>
    </row>
    <row r="48" s="1" customFormat="1" ht="15" customHeight="1">
      <c r="B48" s="262"/>
      <c r="C48" s="263"/>
      <c r="D48" s="263"/>
      <c r="E48" s="261" t="s">
        <v>676</v>
      </c>
      <c r="F48" s="261"/>
      <c r="G48" s="261"/>
      <c r="H48" s="261"/>
      <c r="I48" s="261"/>
      <c r="J48" s="261"/>
      <c r="K48" s="259"/>
    </row>
    <row r="49" s="1" customFormat="1" ht="15" customHeight="1">
      <c r="B49" s="262"/>
      <c r="C49" s="263"/>
      <c r="D49" s="263"/>
      <c r="E49" s="261" t="s">
        <v>677</v>
      </c>
      <c r="F49" s="261"/>
      <c r="G49" s="261"/>
      <c r="H49" s="261"/>
      <c r="I49" s="261"/>
      <c r="J49" s="261"/>
      <c r="K49" s="259"/>
    </row>
    <row r="50" s="1" customFormat="1" ht="15" customHeight="1">
      <c r="B50" s="262"/>
      <c r="C50" s="263"/>
      <c r="D50" s="263"/>
      <c r="E50" s="261" t="s">
        <v>678</v>
      </c>
      <c r="F50" s="261"/>
      <c r="G50" s="261"/>
      <c r="H50" s="261"/>
      <c r="I50" s="261"/>
      <c r="J50" s="261"/>
      <c r="K50" s="259"/>
    </row>
    <row r="51" s="1" customFormat="1" ht="15" customHeight="1">
      <c r="B51" s="262"/>
      <c r="C51" s="263"/>
      <c r="D51" s="261" t="s">
        <v>679</v>
      </c>
      <c r="E51" s="261"/>
      <c r="F51" s="261"/>
      <c r="G51" s="261"/>
      <c r="H51" s="261"/>
      <c r="I51" s="261"/>
      <c r="J51" s="261"/>
      <c r="K51" s="259"/>
    </row>
    <row r="52" s="1" customFormat="1" ht="25.5" customHeight="1">
      <c r="B52" s="257"/>
      <c r="C52" s="258" t="s">
        <v>680</v>
      </c>
      <c r="D52" s="258"/>
      <c r="E52" s="258"/>
      <c r="F52" s="258"/>
      <c r="G52" s="258"/>
      <c r="H52" s="258"/>
      <c r="I52" s="258"/>
      <c r="J52" s="258"/>
      <c r="K52" s="259"/>
    </row>
    <row r="53" s="1" customFormat="1" ht="5.25" customHeight="1">
      <c r="B53" s="257"/>
      <c r="C53" s="260"/>
      <c r="D53" s="260"/>
      <c r="E53" s="260"/>
      <c r="F53" s="260"/>
      <c r="G53" s="260"/>
      <c r="H53" s="260"/>
      <c r="I53" s="260"/>
      <c r="J53" s="260"/>
      <c r="K53" s="259"/>
    </row>
    <row r="54" s="1" customFormat="1" ht="15" customHeight="1">
      <c r="B54" s="257"/>
      <c r="C54" s="261" t="s">
        <v>681</v>
      </c>
      <c r="D54" s="261"/>
      <c r="E54" s="261"/>
      <c r="F54" s="261"/>
      <c r="G54" s="261"/>
      <c r="H54" s="261"/>
      <c r="I54" s="261"/>
      <c r="J54" s="261"/>
      <c r="K54" s="259"/>
    </row>
    <row r="55" s="1" customFormat="1" ht="15" customHeight="1">
      <c r="B55" s="257"/>
      <c r="C55" s="261" t="s">
        <v>682</v>
      </c>
      <c r="D55" s="261"/>
      <c r="E55" s="261"/>
      <c r="F55" s="261"/>
      <c r="G55" s="261"/>
      <c r="H55" s="261"/>
      <c r="I55" s="261"/>
      <c r="J55" s="261"/>
      <c r="K55" s="259"/>
    </row>
    <row r="56" s="1" customFormat="1" ht="12.75" customHeight="1">
      <c r="B56" s="257"/>
      <c r="C56" s="261"/>
      <c r="D56" s="261"/>
      <c r="E56" s="261"/>
      <c r="F56" s="261"/>
      <c r="G56" s="261"/>
      <c r="H56" s="261"/>
      <c r="I56" s="261"/>
      <c r="J56" s="261"/>
      <c r="K56" s="259"/>
    </row>
    <row r="57" s="1" customFormat="1" ht="15" customHeight="1">
      <c r="B57" s="257"/>
      <c r="C57" s="261" t="s">
        <v>683</v>
      </c>
      <c r="D57" s="261"/>
      <c r="E57" s="261"/>
      <c r="F57" s="261"/>
      <c r="G57" s="261"/>
      <c r="H57" s="261"/>
      <c r="I57" s="261"/>
      <c r="J57" s="261"/>
      <c r="K57" s="259"/>
    </row>
    <row r="58" s="1" customFormat="1" ht="15" customHeight="1">
      <c r="B58" s="257"/>
      <c r="C58" s="263"/>
      <c r="D58" s="261" t="s">
        <v>684</v>
      </c>
      <c r="E58" s="261"/>
      <c r="F58" s="261"/>
      <c r="G58" s="261"/>
      <c r="H58" s="261"/>
      <c r="I58" s="261"/>
      <c r="J58" s="261"/>
      <c r="K58" s="259"/>
    </row>
    <row r="59" s="1" customFormat="1" ht="15" customHeight="1">
      <c r="B59" s="257"/>
      <c r="C59" s="263"/>
      <c r="D59" s="261" t="s">
        <v>685</v>
      </c>
      <c r="E59" s="261"/>
      <c r="F59" s="261"/>
      <c r="G59" s="261"/>
      <c r="H59" s="261"/>
      <c r="I59" s="261"/>
      <c r="J59" s="261"/>
      <c r="K59" s="259"/>
    </row>
    <row r="60" s="1" customFormat="1" ht="15" customHeight="1">
      <c r="B60" s="257"/>
      <c r="C60" s="263"/>
      <c r="D60" s="261" t="s">
        <v>686</v>
      </c>
      <c r="E60" s="261"/>
      <c r="F60" s="261"/>
      <c r="G60" s="261"/>
      <c r="H60" s="261"/>
      <c r="I60" s="261"/>
      <c r="J60" s="261"/>
      <c r="K60" s="259"/>
    </row>
    <row r="61" s="1" customFormat="1" ht="15" customHeight="1">
      <c r="B61" s="257"/>
      <c r="C61" s="263"/>
      <c r="D61" s="261" t="s">
        <v>687</v>
      </c>
      <c r="E61" s="261"/>
      <c r="F61" s="261"/>
      <c r="G61" s="261"/>
      <c r="H61" s="261"/>
      <c r="I61" s="261"/>
      <c r="J61" s="261"/>
      <c r="K61" s="259"/>
    </row>
    <row r="62" s="1" customFormat="1" ht="15" customHeight="1">
      <c r="B62" s="257"/>
      <c r="C62" s="263"/>
      <c r="D62" s="266" t="s">
        <v>688</v>
      </c>
      <c r="E62" s="266"/>
      <c r="F62" s="266"/>
      <c r="G62" s="266"/>
      <c r="H62" s="266"/>
      <c r="I62" s="266"/>
      <c r="J62" s="266"/>
      <c r="K62" s="259"/>
    </row>
    <row r="63" s="1" customFormat="1" ht="15" customHeight="1">
      <c r="B63" s="257"/>
      <c r="C63" s="263"/>
      <c r="D63" s="261" t="s">
        <v>689</v>
      </c>
      <c r="E63" s="261"/>
      <c r="F63" s="261"/>
      <c r="G63" s="261"/>
      <c r="H63" s="261"/>
      <c r="I63" s="261"/>
      <c r="J63" s="261"/>
      <c r="K63" s="259"/>
    </row>
    <row r="64" s="1" customFormat="1" ht="12.75" customHeight="1">
      <c r="B64" s="257"/>
      <c r="C64" s="263"/>
      <c r="D64" s="263"/>
      <c r="E64" s="267"/>
      <c r="F64" s="263"/>
      <c r="G64" s="263"/>
      <c r="H64" s="263"/>
      <c r="I64" s="263"/>
      <c r="J64" s="263"/>
      <c r="K64" s="259"/>
    </row>
    <row r="65" s="1" customFormat="1" ht="15" customHeight="1">
      <c r="B65" s="257"/>
      <c r="C65" s="263"/>
      <c r="D65" s="261" t="s">
        <v>690</v>
      </c>
      <c r="E65" s="261"/>
      <c r="F65" s="261"/>
      <c r="G65" s="261"/>
      <c r="H65" s="261"/>
      <c r="I65" s="261"/>
      <c r="J65" s="261"/>
      <c r="K65" s="259"/>
    </row>
    <row r="66" s="1" customFormat="1" ht="15" customHeight="1">
      <c r="B66" s="257"/>
      <c r="C66" s="263"/>
      <c r="D66" s="266" t="s">
        <v>691</v>
      </c>
      <c r="E66" s="266"/>
      <c r="F66" s="266"/>
      <c r="G66" s="266"/>
      <c r="H66" s="266"/>
      <c r="I66" s="266"/>
      <c r="J66" s="266"/>
      <c r="K66" s="259"/>
    </row>
    <row r="67" s="1" customFormat="1" ht="15" customHeight="1">
      <c r="B67" s="257"/>
      <c r="C67" s="263"/>
      <c r="D67" s="261" t="s">
        <v>692</v>
      </c>
      <c r="E67" s="261"/>
      <c r="F67" s="261"/>
      <c r="G67" s="261"/>
      <c r="H67" s="261"/>
      <c r="I67" s="261"/>
      <c r="J67" s="261"/>
      <c r="K67" s="259"/>
    </row>
    <row r="68" s="1" customFormat="1" ht="15" customHeight="1">
      <c r="B68" s="257"/>
      <c r="C68" s="263"/>
      <c r="D68" s="261" t="s">
        <v>693</v>
      </c>
      <c r="E68" s="261"/>
      <c r="F68" s="261"/>
      <c r="G68" s="261"/>
      <c r="H68" s="261"/>
      <c r="I68" s="261"/>
      <c r="J68" s="261"/>
      <c r="K68" s="259"/>
    </row>
    <row r="69" s="1" customFormat="1" ht="15" customHeight="1">
      <c r="B69" s="257"/>
      <c r="C69" s="263"/>
      <c r="D69" s="261" t="s">
        <v>694</v>
      </c>
      <c r="E69" s="261"/>
      <c r="F69" s="261"/>
      <c r="G69" s="261"/>
      <c r="H69" s="261"/>
      <c r="I69" s="261"/>
      <c r="J69" s="261"/>
      <c r="K69" s="259"/>
    </row>
    <row r="70" s="1" customFormat="1" ht="15" customHeight="1">
      <c r="B70" s="257"/>
      <c r="C70" s="263"/>
      <c r="D70" s="261" t="s">
        <v>695</v>
      </c>
      <c r="E70" s="261"/>
      <c r="F70" s="261"/>
      <c r="G70" s="261"/>
      <c r="H70" s="261"/>
      <c r="I70" s="261"/>
      <c r="J70" s="261"/>
      <c r="K70" s="259"/>
    </row>
    <row r="7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="1" customFormat="1" ht="45" customHeight="1">
      <c r="B75" s="276"/>
      <c r="C75" s="277" t="s">
        <v>696</v>
      </c>
      <c r="D75" s="277"/>
      <c r="E75" s="277"/>
      <c r="F75" s="277"/>
      <c r="G75" s="277"/>
      <c r="H75" s="277"/>
      <c r="I75" s="277"/>
      <c r="J75" s="277"/>
      <c r="K75" s="278"/>
    </row>
    <row r="76" s="1" customFormat="1" ht="17.25" customHeight="1">
      <c r="B76" s="276"/>
      <c r="C76" s="279" t="s">
        <v>697</v>
      </c>
      <c r="D76" s="279"/>
      <c r="E76" s="279"/>
      <c r="F76" s="279" t="s">
        <v>698</v>
      </c>
      <c r="G76" s="280"/>
      <c r="H76" s="279" t="s">
        <v>53</v>
      </c>
      <c r="I76" s="279" t="s">
        <v>56</v>
      </c>
      <c r="J76" s="279" t="s">
        <v>699</v>
      </c>
      <c r="K76" s="278"/>
    </row>
    <row r="77" s="1" customFormat="1" ht="17.25" customHeight="1">
      <c r="B77" s="276"/>
      <c r="C77" s="281" t="s">
        <v>700</v>
      </c>
      <c r="D77" s="281"/>
      <c r="E77" s="281"/>
      <c r="F77" s="282" t="s">
        <v>701</v>
      </c>
      <c r="G77" s="283"/>
      <c r="H77" s="281"/>
      <c r="I77" s="281"/>
      <c r="J77" s="281" t="s">
        <v>702</v>
      </c>
      <c r="K77" s="278"/>
    </row>
    <row r="78" s="1" customFormat="1" ht="5.25" customHeight="1">
      <c r="B78" s="276"/>
      <c r="C78" s="284"/>
      <c r="D78" s="284"/>
      <c r="E78" s="284"/>
      <c r="F78" s="284"/>
      <c r="G78" s="285"/>
      <c r="H78" s="284"/>
      <c r="I78" s="284"/>
      <c r="J78" s="284"/>
      <c r="K78" s="278"/>
    </row>
    <row r="79" s="1" customFormat="1" ht="15" customHeight="1">
      <c r="B79" s="276"/>
      <c r="C79" s="264" t="s">
        <v>52</v>
      </c>
      <c r="D79" s="286"/>
      <c r="E79" s="286"/>
      <c r="F79" s="287" t="s">
        <v>703</v>
      </c>
      <c r="G79" s="288"/>
      <c r="H79" s="264" t="s">
        <v>704</v>
      </c>
      <c r="I79" s="264" t="s">
        <v>705</v>
      </c>
      <c r="J79" s="264">
        <v>20</v>
      </c>
      <c r="K79" s="278"/>
    </row>
    <row r="80" s="1" customFormat="1" ht="15" customHeight="1">
      <c r="B80" s="276"/>
      <c r="C80" s="264" t="s">
        <v>706</v>
      </c>
      <c r="D80" s="264"/>
      <c r="E80" s="264"/>
      <c r="F80" s="287" t="s">
        <v>703</v>
      </c>
      <c r="G80" s="288"/>
      <c r="H80" s="264" t="s">
        <v>707</v>
      </c>
      <c r="I80" s="264" t="s">
        <v>705</v>
      </c>
      <c r="J80" s="264">
        <v>120</v>
      </c>
      <c r="K80" s="278"/>
    </row>
    <row r="81" s="1" customFormat="1" ht="15" customHeight="1">
      <c r="B81" s="289"/>
      <c r="C81" s="264" t="s">
        <v>708</v>
      </c>
      <c r="D81" s="264"/>
      <c r="E81" s="264"/>
      <c r="F81" s="287" t="s">
        <v>709</v>
      </c>
      <c r="G81" s="288"/>
      <c r="H81" s="264" t="s">
        <v>710</v>
      </c>
      <c r="I81" s="264" t="s">
        <v>705</v>
      </c>
      <c r="J81" s="264">
        <v>50</v>
      </c>
      <c r="K81" s="278"/>
    </row>
    <row r="82" s="1" customFormat="1" ht="15" customHeight="1">
      <c r="B82" s="289"/>
      <c r="C82" s="264" t="s">
        <v>711</v>
      </c>
      <c r="D82" s="264"/>
      <c r="E82" s="264"/>
      <c r="F82" s="287" t="s">
        <v>703</v>
      </c>
      <c r="G82" s="288"/>
      <c r="H82" s="264" t="s">
        <v>712</v>
      </c>
      <c r="I82" s="264" t="s">
        <v>713</v>
      </c>
      <c r="J82" s="264"/>
      <c r="K82" s="278"/>
    </row>
    <row r="83" s="1" customFormat="1" ht="15" customHeight="1">
      <c r="B83" s="289"/>
      <c r="C83" s="290" t="s">
        <v>714</v>
      </c>
      <c r="D83" s="290"/>
      <c r="E83" s="290"/>
      <c r="F83" s="291" t="s">
        <v>709</v>
      </c>
      <c r="G83" s="290"/>
      <c r="H83" s="290" t="s">
        <v>715</v>
      </c>
      <c r="I83" s="290" t="s">
        <v>705</v>
      </c>
      <c r="J83" s="290">
        <v>15</v>
      </c>
      <c r="K83" s="278"/>
    </row>
    <row r="84" s="1" customFormat="1" ht="15" customHeight="1">
      <c r="B84" s="289"/>
      <c r="C84" s="290" t="s">
        <v>716</v>
      </c>
      <c r="D84" s="290"/>
      <c r="E84" s="290"/>
      <c r="F84" s="291" t="s">
        <v>709</v>
      </c>
      <c r="G84" s="290"/>
      <c r="H84" s="290" t="s">
        <v>717</v>
      </c>
      <c r="I84" s="290" t="s">
        <v>705</v>
      </c>
      <c r="J84" s="290">
        <v>15</v>
      </c>
      <c r="K84" s="278"/>
    </row>
    <row r="85" s="1" customFormat="1" ht="15" customHeight="1">
      <c r="B85" s="289"/>
      <c r="C85" s="290" t="s">
        <v>718</v>
      </c>
      <c r="D85" s="290"/>
      <c r="E85" s="290"/>
      <c r="F85" s="291" t="s">
        <v>709</v>
      </c>
      <c r="G85" s="290"/>
      <c r="H85" s="290" t="s">
        <v>719</v>
      </c>
      <c r="I85" s="290" t="s">
        <v>705</v>
      </c>
      <c r="J85" s="290">
        <v>20</v>
      </c>
      <c r="K85" s="278"/>
    </row>
    <row r="86" s="1" customFormat="1" ht="15" customHeight="1">
      <c r="B86" s="289"/>
      <c r="C86" s="290" t="s">
        <v>720</v>
      </c>
      <c r="D86" s="290"/>
      <c r="E86" s="290"/>
      <c r="F86" s="291" t="s">
        <v>709</v>
      </c>
      <c r="G86" s="290"/>
      <c r="H86" s="290" t="s">
        <v>721</v>
      </c>
      <c r="I86" s="290" t="s">
        <v>705</v>
      </c>
      <c r="J86" s="290">
        <v>20</v>
      </c>
      <c r="K86" s="278"/>
    </row>
    <row r="87" s="1" customFormat="1" ht="15" customHeight="1">
      <c r="B87" s="289"/>
      <c r="C87" s="264" t="s">
        <v>722</v>
      </c>
      <c r="D87" s="264"/>
      <c r="E87" s="264"/>
      <c r="F87" s="287" t="s">
        <v>709</v>
      </c>
      <c r="G87" s="288"/>
      <c r="H87" s="264" t="s">
        <v>723</v>
      </c>
      <c r="I87" s="264" t="s">
        <v>705</v>
      </c>
      <c r="J87" s="264">
        <v>50</v>
      </c>
      <c r="K87" s="278"/>
    </row>
    <row r="88" s="1" customFormat="1" ht="15" customHeight="1">
      <c r="B88" s="289"/>
      <c r="C88" s="264" t="s">
        <v>724</v>
      </c>
      <c r="D88" s="264"/>
      <c r="E88" s="264"/>
      <c r="F88" s="287" t="s">
        <v>709</v>
      </c>
      <c r="G88" s="288"/>
      <c r="H88" s="264" t="s">
        <v>725</v>
      </c>
      <c r="I88" s="264" t="s">
        <v>705</v>
      </c>
      <c r="J88" s="264">
        <v>20</v>
      </c>
      <c r="K88" s="278"/>
    </row>
    <row r="89" s="1" customFormat="1" ht="15" customHeight="1">
      <c r="B89" s="289"/>
      <c r="C89" s="264" t="s">
        <v>726</v>
      </c>
      <c r="D89" s="264"/>
      <c r="E89" s="264"/>
      <c r="F89" s="287" t="s">
        <v>709</v>
      </c>
      <c r="G89" s="288"/>
      <c r="H89" s="264" t="s">
        <v>727</v>
      </c>
      <c r="I89" s="264" t="s">
        <v>705</v>
      </c>
      <c r="J89" s="264">
        <v>20</v>
      </c>
      <c r="K89" s="278"/>
    </row>
    <row r="90" s="1" customFormat="1" ht="15" customHeight="1">
      <c r="B90" s="289"/>
      <c r="C90" s="264" t="s">
        <v>728</v>
      </c>
      <c r="D90" s="264"/>
      <c r="E90" s="264"/>
      <c r="F90" s="287" t="s">
        <v>709</v>
      </c>
      <c r="G90" s="288"/>
      <c r="H90" s="264" t="s">
        <v>729</v>
      </c>
      <c r="I90" s="264" t="s">
        <v>705</v>
      </c>
      <c r="J90" s="264">
        <v>50</v>
      </c>
      <c r="K90" s="278"/>
    </row>
    <row r="91" s="1" customFormat="1" ht="15" customHeight="1">
      <c r="B91" s="289"/>
      <c r="C91" s="264" t="s">
        <v>730</v>
      </c>
      <c r="D91" s="264"/>
      <c r="E91" s="264"/>
      <c r="F91" s="287" t="s">
        <v>709</v>
      </c>
      <c r="G91" s="288"/>
      <c r="H91" s="264" t="s">
        <v>730</v>
      </c>
      <c r="I91" s="264" t="s">
        <v>705</v>
      </c>
      <c r="J91" s="264">
        <v>50</v>
      </c>
      <c r="K91" s="278"/>
    </row>
    <row r="92" s="1" customFormat="1" ht="15" customHeight="1">
      <c r="B92" s="289"/>
      <c r="C92" s="264" t="s">
        <v>731</v>
      </c>
      <c r="D92" s="264"/>
      <c r="E92" s="264"/>
      <c r="F92" s="287" t="s">
        <v>709</v>
      </c>
      <c r="G92" s="288"/>
      <c r="H92" s="264" t="s">
        <v>732</v>
      </c>
      <c r="I92" s="264" t="s">
        <v>705</v>
      </c>
      <c r="J92" s="264">
        <v>255</v>
      </c>
      <c r="K92" s="278"/>
    </row>
    <row r="93" s="1" customFormat="1" ht="15" customHeight="1">
      <c r="B93" s="289"/>
      <c r="C93" s="264" t="s">
        <v>733</v>
      </c>
      <c r="D93" s="264"/>
      <c r="E93" s="264"/>
      <c r="F93" s="287" t="s">
        <v>703</v>
      </c>
      <c r="G93" s="288"/>
      <c r="H93" s="264" t="s">
        <v>734</v>
      </c>
      <c r="I93" s="264" t="s">
        <v>735</v>
      </c>
      <c r="J93" s="264"/>
      <c r="K93" s="278"/>
    </row>
    <row r="94" s="1" customFormat="1" ht="15" customHeight="1">
      <c r="B94" s="289"/>
      <c r="C94" s="264" t="s">
        <v>736</v>
      </c>
      <c r="D94" s="264"/>
      <c r="E94" s="264"/>
      <c r="F94" s="287" t="s">
        <v>703</v>
      </c>
      <c r="G94" s="288"/>
      <c r="H94" s="264" t="s">
        <v>737</v>
      </c>
      <c r="I94" s="264" t="s">
        <v>738</v>
      </c>
      <c r="J94" s="264"/>
      <c r="K94" s="278"/>
    </row>
    <row r="95" s="1" customFormat="1" ht="15" customHeight="1">
      <c r="B95" s="289"/>
      <c r="C95" s="264" t="s">
        <v>739</v>
      </c>
      <c r="D95" s="264"/>
      <c r="E95" s="264"/>
      <c r="F95" s="287" t="s">
        <v>703</v>
      </c>
      <c r="G95" s="288"/>
      <c r="H95" s="264" t="s">
        <v>739</v>
      </c>
      <c r="I95" s="264" t="s">
        <v>738</v>
      </c>
      <c r="J95" s="264"/>
      <c r="K95" s="278"/>
    </row>
    <row r="96" s="1" customFormat="1" ht="15" customHeight="1">
      <c r="B96" s="289"/>
      <c r="C96" s="264" t="s">
        <v>37</v>
      </c>
      <c r="D96" s="264"/>
      <c r="E96" s="264"/>
      <c r="F96" s="287" t="s">
        <v>703</v>
      </c>
      <c r="G96" s="288"/>
      <c r="H96" s="264" t="s">
        <v>740</v>
      </c>
      <c r="I96" s="264" t="s">
        <v>738</v>
      </c>
      <c r="J96" s="264"/>
      <c r="K96" s="278"/>
    </row>
    <row r="97" s="1" customFormat="1" ht="15" customHeight="1">
      <c r="B97" s="289"/>
      <c r="C97" s="264" t="s">
        <v>47</v>
      </c>
      <c r="D97" s="264"/>
      <c r="E97" s="264"/>
      <c r="F97" s="287" t="s">
        <v>703</v>
      </c>
      <c r="G97" s="288"/>
      <c r="H97" s="264" t="s">
        <v>741</v>
      </c>
      <c r="I97" s="264" t="s">
        <v>738</v>
      </c>
      <c r="J97" s="264"/>
      <c r="K97" s="278"/>
    </row>
    <row r="98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="1" customFormat="1" ht="45" customHeight="1">
      <c r="B102" s="276"/>
      <c r="C102" s="277" t="s">
        <v>742</v>
      </c>
      <c r="D102" s="277"/>
      <c r="E102" s="277"/>
      <c r="F102" s="277"/>
      <c r="G102" s="277"/>
      <c r="H102" s="277"/>
      <c r="I102" s="277"/>
      <c r="J102" s="277"/>
      <c r="K102" s="278"/>
    </row>
    <row r="103" s="1" customFormat="1" ht="17.25" customHeight="1">
      <c r="B103" s="276"/>
      <c r="C103" s="279" t="s">
        <v>697</v>
      </c>
      <c r="D103" s="279"/>
      <c r="E103" s="279"/>
      <c r="F103" s="279" t="s">
        <v>698</v>
      </c>
      <c r="G103" s="280"/>
      <c r="H103" s="279" t="s">
        <v>53</v>
      </c>
      <c r="I103" s="279" t="s">
        <v>56</v>
      </c>
      <c r="J103" s="279" t="s">
        <v>699</v>
      </c>
      <c r="K103" s="278"/>
    </row>
    <row r="104" s="1" customFormat="1" ht="17.25" customHeight="1">
      <c r="B104" s="276"/>
      <c r="C104" s="281" t="s">
        <v>700</v>
      </c>
      <c r="D104" s="281"/>
      <c r="E104" s="281"/>
      <c r="F104" s="282" t="s">
        <v>701</v>
      </c>
      <c r="G104" s="283"/>
      <c r="H104" s="281"/>
      <c r="I104" s="281"/>
      <c r="J104" s="281" t="s">
        <v>702</v>
      </c>
      <c r="K104" s="278"/>
    </row>
    <row r="105" s="1" customFormat="1" ht="5.25" customHeight="1">
      <c r="B105" s="276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="1" customFormat="1" ht="15" customHeight="1">
      <c r="B106" s="276"/>
      <c r="C106" s="264" t="s">
        <v>52</v>
      </c>
      <c r="D106" s="286"/>
      <c r="E106" s="286"/>
      <c r="F106" s="287" t="s">
        <v>703</v>
      </c>
      <c r="G106" s="264"/>
      <c r="H106" s="264" t="s">
        <v>743</v>
      </c>
      <c r="I106" s="264" t="s">
        <v>705</v>
      </c>
      <c r="J106" s="264">
        <v>20</v>
      </c>
      <c r="K106" s="278"/>
    </row>
    <row r="107" s="1" customFormat="1" ht="15" customHeight="1">
      <c r="B107" s="276"/>
      <c r="C107" s="264" t="s">
        <v>706</v>
      </c>
      <c r="D107" s="264"/>
      <c r="E107" s="264"/>
      <c r="F107" s="287" t="s">
        <v>703</v>
      </c>
      <c r="G107" s="264"/>
      <c r="H107" s="264" t="s">
        <v>743</v>
      </c>
      <c r="I107" s="264" t="s">
        <v>705</v>
      </c>
      <c r="J107" s="264">
        <v>120</v>
      </c>
      <c r="K107" s="278"/>
    </row>
    <row r="108" s="1" customFormat="1" ht="15" customHeight="1">
      <c r="B108" s="289"/>
      <c r="C108" s="264" t="s">
        <v>708</v>
      </c>
      <c r="D108" s="264"/>
      <c r="E108" s="264"/>
      <c r="F108" s="287" t="s">
        <v>709</v>
      </c>
      <c r="G108" s="264"/>
      <c r="H108" s="264" t="s">
        <v>743</v>
      </c>
      <c r="I108" s="264" t="s">
        <v>705</v>
      </c>
      <c r="J108" s="264">
        <v>50</v>
      </c>
      <c r="K108" s="278"/>
    </row>
    <row r="109" s="1" customFormat="1" ht="15" customHeight="1">
      <c r="B109" s="289"/>
      <c r="C109" s="264" t="s">
        <v>711</v>
      </c>
      <c r="D109" s="264"/>
      <c r="E109" s="264"/>
      <c r="F109" s="287" t="s">
        <v>703</v>
      </c>
      <c r="G109" s="264"/>
      <c r="H109" s="264" t="s">
        <v>743</v>
      </c>
      <c r="I109" s="264" t="s">
        <v>713</v>
      </c>
      <c r="J109" s="264"/>
      <c r="K109" s="278"/>
    </row>
    <row r="110" s="1" customFormat="1" ht="15" customHeight="1">
      <c r="B110" s="289"/>
      <c r="C110" s="264" t="s">
        <v>722</v>
      </c>
      <c r="D110" s="264"/>
      <c r="E110" s="264"/>
      <c r="F110" s="287" t="s">
        <v>709</v>
      </c>
      <c r="G110" s="264"/>
      <c r="H110" s="264" t="s">
        <v>743</v>
      </c>
      <c r="I110" s="264" t="s">
        <v>705</v>
      </c>
      <c r="J110" s="264">
        <v>50</v>
      </c>
      <c r="K110" s="278"/>
    </row>
    <row r="111" s="1" customFormat="1" ht="15" customHeight="1">
      <c r="B111" s="289"/>
      <c r="C111" s="264" t="s">
        <v>730</v>
      </c>
      <c r="D111" s="264"/>
      <c r="E111" s="264"/>
      <c r="F111" s="287" t="s">
        <v>709</v>
      </c>
      <c r="G111" s="264"/>
      <c r="H111" s="264" t="s">
        <v>743</v>
      </c>
      <c r="I111" s="264" t="s">
        <v>705</v>
      </c>
      <c r="J111" s="264">
        <v>50</v>
      </c>
      <c r="K111" s="278"/>
    </row>
    <row r="112" s="1" customFormat="1" ht="15" customHeight="1">
      <c r="B112" s="289"/>
      <c r="C112" s="264" t="s">
        <v>728</v>
      </c>
      <c r="D112" s="264"/>
      <c r="E112" s="264"/>
      <c r="F112" s="287" t="s">
        <v>709</v>
      </c>
      <c r="G112" s="264"/>
      <c r="H112" s="264" t="s">
        <v>743</v>
      </c>
      <c r="I112" s="264" t="s">
        <v>705</v>
      </c>
      <c r="J112" s="264">
        <v>50</v>
      </c>
      <c r="K112" s="278"/>
    </row>
    <row r="113" s="1" customFormat="1" ht="15" customHeight="1">
      <c r="B113" s="289"/>
      <c r="C113" s="264" t="s">
        <v>52</v>
      </c>
      <c r="D113" s="264"/>
      <c r="E113" s="264"/>
      <c r="F113" s="287" t="s">
        <v>703</v>
      </c>
      <c r="G113" s="264"/>
      <c r="H113" s="264" t="s">
        <v>744</v>
      </c>
      <c r="I113" s="264" t="s">
        <v>705</v>
      </c>
      <c r="J113" s="264">
        <v>20</v>
      </c>
      <c r="K113" s="278"/>
    </row>
    <row r="114" s="1" customFormat="1" ht="15" customHeight="1">
      <c r="B114" s="289"/>
      <c r="C114" s="264" t="s">
        <v>745</v>
      </c>
      <c r="D114" s="264"/>
      <c r="E114" s="264"/>
      <c r="F114" s="287" t="s">
        <v>703</v>
      </c>
      <c r="G114" s="264"/>
      <c r="H114" s="264" t="s">
        <v>746</v>
      </c>
      <c r="I114" s="264" t="s">
        <v>705</v>
      </c>
      <c r="J114" s="264">
        <v>120</v>
      </c>
      <c r="K114" s="278"/>
    </row>
    <row r="115" s="1" customFormat="1" ht="15" customHeight="1">
      <c r="B115" s="289"/>
      <c r="C115" s="264" t="s">
        <v>37</v>
      </c>
      <c r="D115" s="264"/>
      <c r="E115" s="264"/>
      <c r="F115" s="287" t="s">
        <v>703</v>
      </c>
      <c r="G115" s="264"/>
      <c r="H115" s="264" t="s">
        <v>747</v>
      </c>
      <c r="I115" s="264" t="s">
        <v>738</v>
      </c>
      <c r="J115" s="264"/>
      <c r="K115" s="278"/>
    </row>
    <row r="116" s="1" customFormat="1" ht="15" customHeight="1">
      <c r="B116" s="289"/>
      <c r="C116" s="264" t="s">
        <v>47</v>
      </c>
      <c r="D116" s="264"/>
      <c r="E116" s="264"/>
      <c r="F116" s="287" t="s">
        <v>703</v>
      </c>
      <c r="G116" s="264"/>
      <c r="H116" s="264" t="s">
        <v>748</v>
      </c>
      <c r="I116" s="264" t="s">
        <v>738</v>
      </c>
      <c r="J116" s="264"/>
      <c r="K116" s="278"/>
    </row>
    <row r="117" s="1" customFormat="1" ht="15" customHeight="1">
      <c r="B117" s="289"/>
      <c r="C117" s="264" t="s">
        <v>56</v>
      </c>
      <c r="D117" s="264"/>
      <c r="E117" s="264"/>
      <c r="F117" s="287" t="s">
        <v>703</v>
      </c>
      <c r="G117" s="264"/>
      <c r="H117" s="264" t="s">
        <v>749</v>
      </c>
      <c r="I117" s="264" t="s">
        <v>750</v>
      </c>
      <c r="J117" s="264"/>
      <c r="K117" s="278"/>
    </row>
    <row r="118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5" t="s">
        <v>751</v>
      </c>
      <c r="D122" s="255"/>
      <c r="E122" s="255"/>
      <c r="F122" s="255"/>
      <c r="G122" s="255"/>
      <c r="H122" s="255"/>
      <c r="I122" s="255"/>
      <c r="J122" s="255"/>
      <c r="K122" s="306"/>
    </row>
    <row r="123" s="1" customFormat="1" ht="17.25" customHeight="1">
      <c r="B123" s="307"/>
      <c r="C123" s="279" t="s">
        <v>697</v>
      </c>
      <c r="D123" s="279"/>
      <c r="E123" s="279"/>
      <c r="F123" s="279" t="s">
        <v>698</v>
      </c>
      <c r="G123" s="280"/>
      <c r="H123" s="279" t="s">
        <v>53</v>
      </c>
      <c r="I123" s="279" t="s">
        <v>56</v>
      </c>
      <c r="J123" s="279" t="s">
        <v>699</v>
      </c>
      <c r="K123" s="308"/>
    </row>
    <row r="124" s="1" customFormat="1" ht="17.25" customHeight="1">
      <c r="B124" s="307"/>
      <c r="C124" s="281" t="s">
        <v>700</v>
      </c>
      <c r="D124" s="281"/>
      <c r="E124" s="281"/>
      <c r="F124" s="282" t="s">
        <v>701</v>
      </c>
      <c r="G124" s="283"/>
      <c r="H124" s="281"/>
      <c r="I124" s="281"/>
      <c r="J124" s="281" t="s">
        <v>702</v>
      </c>
      <c r="K124" s="308"/>
    </row>
    <row r="125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="1" customFormat="1" ht="15" customHeight="1">
      <c r="B126" s="309"/>
      <c r="C126" s="264" t="s">
        <v>706</v>
      </c>
      <c r="D126" s="286"/>
      <c r="E126" s="286"/>
      <c r="F126" s="287" t="s">
        <v>703</v>
      </c>
      <c r="G126" s="264"/>
      <c r="H126" s="264" t="s">
        <v>743</v>
      </c>
      <c r="I126" s="264" t="s">
        <v>705</v>
      </c>
      <c r="J126" s="264">
        <v>120</v>
      </c>
      <c r="K126" s="312"/>
    </row>
    <row r="127" s="1" customFormat="1" ht="15" customHeight="1">
      <c r="B127" s="309"/>
      <c r="C127" s="264" t="s">
        <v>752</v>
      </c>
      <c r="D127" s="264"/>
      <c r="E127" s="264"/>
      <c r="F127" s="287" t="s">
        <v>703</v>
      </c>
      <c r="G127" s="264"/>
      <c r="H127" s="264" t="s">
        <v>753</v>
      </c>
      <c r="I127" s="264" t="s">
        <v>705</v>
      </c>
      <c r="J127" s="264" t="s">
        <v>754</v>
      </c>
      <c r="K127" s="312"/>
    </row>
    <row r="128" s="1" customFormat="1" ht="15" customHeight="1">
      <c r="B128" s="309"/>
      <c r="C128" s="264" t="s">
        <v>651</v>
      </c>
      <c r="D128" s="264"/>
      <c r="E128" s="264"/>
      <c r="F128" s="287" t="s">
        <v>703</v>
      </c>
      <c r="G128" s="264"/>
      <c r="H128" s="264" t="s">
        <v>755</v>
      </c>
      <c r="I128" s="264" t="s">
        <v>705</v>
      </c>
      <c r="J128" s="264" t="s">
        <v>754</v>
      </c>
      <c r="K128" s="312"/>
    </row>
    <row r="129" s="1" customFormat="1" ht="15" customHeight="1">
      <c r="B129" s="309"/>
      <c r="C129" s="264" t="s">
        <v>714</v>
      </c>
      <c r="D129" s="264"/>
      <c r="E129" s="264"/>
      <c r="F129" s="287" t="s">
        <v>709</v>
      </c>
      <c r="G129" s="264"/>
      <c r="H129" s="264" t="s">
        <v>715</v>
      </c>
      <c r="I129" s="264" t="s">
        <v>705</v>
      </c>
      <c r="J129" s="264">
        <v>15</v>
      </c>
      <c r="K129" s="312"/>
    </row>
    <row r="130" s="1" customFormat="1" ht="15" customHeight="1">
      <c r="B130" s="309"/>
      <c r="C130" s="290" t="s">
        <v>716</v>
      </c>
      <c r="D130" s="290"/>
      <c r="E130" s="290"/>
      <c r="F130" s="291" t="s">
        <v>709</v>
      </c>
      <c r="G130" s="290"/>
      <c r="H130" s="290" t="s">
        <v>717</v>
      </c>
      <c r="I130" s="290" t="s">
        <v>705</v>
      </c>
      <c r="J130" s="290">
        <v>15</v>
      </c>
      <c r="K130" s="312"/>
    </row>
    <row r="131" s="1" customFormat="1" ht="15" customHeight="1">
      <c r="B131" s="309"/>
      <c r="C131" s="290" t="s">
        <v>718</v>
      </c>
      <c r="D131" s="290"/>
      <c r="E131" s="290"/>
      <c r="F131" s="291" t="s">
        <v>709</v>
      </c>
      <c r="G131" s="290"/>
      <c r="H131" s="290" t="s">
        <v>719</v>
      </c>
      <c r="I131" s="290" t="s">
        <v>705</v>
      </c>
      <c r="J131" s="290">
        <v>20</v>
      </c>
      <c r="K131" s="312"/>
    </row>
    <row r="132" s="1" customFormat="1" ht="15" customHeight="1">
      <c r="B132" s="309"/>
      <c r="C132" s="290" t="s">
        <v>720</v>
      </c>
      <c r="D132" s="290"/>
      <c r="E132" s="290"/>
      <c r="F132" s="291" t="s">
        <v>709</v>
      </c>
      <c r="G132" s="290"/>
      <c r="H132" s="290" t="s">
        <v>721</v>
      </c>
      <c r="I132" s="290" t="s">
        <v>705</v>
      </c>
      <c r="J132" s="290">
        <v>20</v>
      </c>
      <c r="K132" s="312"/>
    </row>
    <row r="133" s="1" customFormat="1" ht="15" customHeight="1">
      <c r="B133" s="309"/>
      <c r="C133" s="264" t="s">
        <v>708</v>
      </c>
      <c r="D133" s="264"/>
      <c r="E133" s="264"/>
      <c r="F133" s="287" t="s">
        <v>709</v>
      </c>
      <c r="G133" s="264"/>
      <c r="H133" s="264" t="s">
        <v>743</v>
      </c>
      <c r="I133" s="264" t="s">
        <v>705</v>
      </c>
      <c r="J133" s="264">
        <v>50</v>
      </c>
      <c r="K133" s="312"/>
    </row>
    <row r="134" s="1" customFormat="1" ht="15" customHeight="1">
      <c r="B134" s="309"/>
      <c r="C134" s="264" t="s">
        <v>722</v>
      </c>
      <c r="D134" s="264"/>
      <c r="E134" s="264"/>
      <c r="F134" s="287" t="s">
        <v>709</v>
      </c>
      <c r="G134" s="264"/>
      <c r="H134" s="264" t="s">
        <v>743</v>
      </c>
      <c r="I134" s="264" t="s">
        <v>705</v>
      </c>
      <c r="J134" s="264">
        <v>50</v>
      </c>
      <c r="K134" s="312"/>
    </row>
    <row r="135" s="1" customFormat="1" ht="15" customHeight="1">
      <c r="B135" s="309"/>
      <c r="C135" s="264" t="s">
        <v>728</v>
      </c>
      <c r="D135" s="264"/>
      <c r="E135" s="264"/>
      <c r="F135" s="287" t="s">
        <v>709</v>
      </c>
      <c r="G135" s="264"/>
      <c r="H135" s="264" t="s">
        <v>743</v>
      </c>
      <c r="I135" s="264" t="s">
        <v>705</v>
      </c>
      <c r="J135" s="264">
        <v>50</v>
      </c>
      <c r="K135" s="312"/>
    </row>
    <row r="136" s="1" customFormat="1" ht="15" customHeight="1">
      <c r="B136" s="309"/>
      <c r="C136" s="264" t="s">
        <v>730</v>
      </c>
      <c r="D136" s="264"/>
      <c r="E136" s="264"/>
      <c r="F136" s="287" t="s">
        <v>709</v>
      </c>
      <c r="G136" s="264"/>
      <c r="H136" s="264" t="s">
        <v>743</v>
      </c>
      <c r="I136" s="264" t="s">
        <v>705</v>
      </c>
      <c r="J136" s="264">
        <v>50</v>
      </c>
      <c r="K136" s="312"/>
    </row>
    <row r="137" s="1" customFormat="1" ht="15" customHeight="1">
      <c r="B137" s="309"/>
      <c r="C137" s="264" t="s">
        <v>731</v>
      </c>
      <c r="D137" s="264"/>
      <c r="E137" s="264"/>
      <c r="F137" s="287" t="s">
        <v>709</v>
      </c>
      <c r="G137" s="264"/>
      <c r="H137" s="264" t="s">
        <v>756</v>
      </c>
      <c r="I137" s="264" t="s">
        <v>705</v>
      </c>
      <c r="J137" s="264">
        <v>255</v>
      </c>
      <c r="K137" s="312"/>
    </row>
    <row r="138" s="1" customFormat="1" ht="15" customHeight="1">
      <c r="B138" s="309"/>
      <c r="C138" s="264" t="s">
        <v>733</v>
      </c>
      <c r="D138" s="264"/>
      <c r="E138" s="264"/>
      <c r="F138" s="287" t="s">
        <v>703</v>
      </c>
      <c r="G138" s="264"/>
      <c r="H138" s="264" t="s">
        <v>757</v>
      </c>
      <c r="I138" s="264" t="s">
        <v>735</v>
      </c>
      <c r="J138" s="264"/>
      <c r="K138" s="312"/>
    </row>
    <row r="139" s="1" customFormat="1" ht="15" customHeight="1">
      <c r="B139" s="309"/>
      <c r="C139" s="264" t="s">
        <v>736</v>
      </c>
      <c r="D139" s="264"/>
      <c r="E139" s="264"/>
      <c r="F139" s="287" t="s">
        <v>703</v>
      </c>
      <c r="G139" s="264"/>
      <c r="H139" s="264" t="s">
        <v>758</v>
      </c>
      <c r="I139" s="264" t="s">
        <v>738</v>
      </c>
      <c r="J139" s="264"/>
      <c r="K139" s="312"/>
    </row>
    <row r="140" s="1" customFormat="1" ht="15" customHeight="1">
      <c r="B140" s="309"/>
      <c r="C140" s="264" t="s">
        <v>739</v>
      </c>
      <c r="D140" s="264"/>
      <c r="E140" s="264"/>
      <c r="F140" s="287" t="s">
        <v>703</v>
      </c>
      <c r="G140" s="264"/>
      <c r="H140" s="264" t="s">
        <v>739</v>
      </c>
      <c r="I140" s="264" t="s">
        <v>738</v>
      </c>
      <c r="J140" s="264"/>
      <c r="K140" s="312"/>
    </row>
    <row r="141" s="1" customFormat="1" ht="15" customHeight="1">
      <c r="B141" s="309"/>
      <c r="C141" s="264" t="s">
        <v>37</v>
      </c>
      <c r="D141" s="264"/>
      <c r="E141" s="264"/>
      <c r="F141" s="287" t="s">
        <v>703</v>
      </c>
      <c r="G141" s="264"/>
      <c r="H141" s="264" t="s">
        <v>759</v>
      </c>
      <c r="I141" s="264" t="s">
        <v>738</v>
      </c>
      <c r="J141" s="264"/>
      <c r="K141" s="312"/>
    </row>
    <row r="142" s="1" customFormat="1" ht="15" customHeight="1">
      <c r="B142" s="309"/>
      <c r="C142" s="264" t="s">
        <v>760</v>
      </c>
      <c r="D142" s="264"/>
      <c r="E142" s="264"/>
      <c r="F142" s="287" t="s">
        <v>703</v>
      </c>
      <c r="G142" s="264"/>
      <c r="H142" s="264" t="s">
        <v>761</v>
      </c>
      <c r="I142" s="264" t="s">
        <v>738</v>
      </c>
      <c r="J142" s="264"/>
      <c r="K142" s="312"/>
    </row>
    <row r="143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="1" customFormat="1" ht="45" customHeight="1">
      <c r="B147" s="276"/>
      <c r="C147" s="277" t="s">
        <v>762</v>
      </c>
      <c r="D147" s="277"/>
      <c r="E147" s="277"/>
      <c r="F147" s="277"/>
      <c r="G147" s="277"/>
      <c r="H147" s="277"/>
      <c r="I147" s="277"/>
      <c r="J147" s="277"/>
      <c r="K147" s="278"/>
    </row>
    <row r="148" s="1" customFormat="1" ht="17.25" customHeight="1">
      <c r="B148" s="276"/>
      <c r="C148" s="279" t="s">
        <v>697</v>
      </c>
      <c r="D148" s="279"/>
      <c r="E148" s="279"/>
      <c r="F148" s="279" t="s">
        <v>698</v>
      </c>
      <c r="G148" s="280"/>
      <c r="H148" s="279" t="s">
        <v>53</v>
      </c>
      <c r="I148" s="279" t="s">
        <v>56</v>
      </c>
      <c r="J148" s="279" t="s">
        <v>699</v>
      </c>
      <c r="K148" s="278"/>
    </row>
    <row r="149" s="1" customFormat="1" ht="17.25" customHeight="1">
      <c r="B149" s="276"/>
      <c r="C149" s="281" t="s">
        <v>700</v>
      </c>
      <c r="D149" s="281"/>
      <c r="E149" s="281"/>
      <c r="F149" s="282" t="s">
        <v>701</v>
      </c>
      <c r="G149" s="283"/>
      <c r="H149" s="281"/>
      <c r="I149" s="281"/>
      <c r="J149" s="281" t="s">
        <v>702</v>
      </c>
      <c r="K149" s="278"/>
    </row>
    <row r="150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="1" customFormat="1" ht="15" customHeight="1">
      <c r="B151" s="289"/>
      <c r="C151" s="316" t="s">
        <v>706</v>
      </c>
      <c r="D151" s="264"/>
      <c r="E151" s="264"/>
      <c r="F151" s="317" t="s">
        <v>703</v>
      </c>
      <c r="G151" s="264"/>
      <c r="H151" s="316" t="s">
        <v>743</v>
      </c>
      <c r="I151" s="316" t="s">
        <v>705</v>
      </c>
      <c r="J151" s="316">
        <v>120</v>
      </c>
      <c r="K151" s="312"/>
    </row>
    <row r="152" s="1" customFormat="1" ht="15" customHeight="1">
      <c r="B152" s="289"/>
      <c r="C152" s="316" t="s">
        <v>752</v>
      </c>
      <c r="D152" s="264"/>
      <c r="E152" s="264"/>
      <c r="F152" s="317" t="s">
        <v>703</v>
      </c>
      <c r="G152" s="264"/>
      <c r="H152" s="316" t="s">
        <v>763</v>
      </c>
      <c r="I152" s="316" t="s">
        <v>705</v>
      </c>
      <c r="J152" s="316" t="s">
        <v>754</v>
      </c>
      <c r="K152" s="312"/>
    </row>
    <row r="153" s="1" customFormat="1" ht="15" customHeight="1">
      <c r="B153" s="289"/>
      <c r="C153" s="316" t="s">
        <v>651</v>
      </c>
      <c r="D153" s="264"/>
      <c r="E153" s="264"/>
      <c r="F153" s="317" t="s">
        <v>703</v>
      </c>
      <c r="G153" s="264"/>
      <c r="H153" s="316" t="s">
        <v>764</v>
      </c>
      <c r="I153" s="316" t="s">
        <v>705</v>
      </c>
      <c r="J153" s="316" t="s">
        <v>754</v>
      </c>
      <c r="K153" s="312"/>
    </row>
    <row r="154" s="1" customFormat="1" ht="15" customHeight="1">
      <c r="B154" s="289"/>
      <c r="C154" s="316" t="s">
        <v>708</v>
      </c>
      <c r="D154" s="264"/>
      <c r="E154" s="264"/>
      <c r="F154" s="317" t="s">
        <v>709</v>
      </c>
      <c r="G154" s="264"/>
      <c r="H154" s="316" t="s">
        <v>743</v>
      </c>
      <c r="I154" s="316" t="s">
        <v>705</v>
      </c>
      <c r="J154" s="316">
        <v>50</v>
      </c>
      <c r="K154" s="312"/>
    </row>
    <row r="155" s="1" customFormat="1" ht="15" customHeight="1">
      <c r="B155" s="289"/>
      <c r="C155" s="316" t="s">
        <v>711</v>
      </c>
      <c r="D155" s="264"/>
      <c r="E155" s="264"/>
      <c r="F155" s="317" t="s">
        <v>703</v>
      </c>
      <c r="G155" s="264"/>
      <c r="H155" s="316" t="s">
        <v>743</v>
      </c>
      <c r="I155" s="316" t="s">
        <v>713</v>
      </c>
      <c r="J155" s="316"/>
      <c r="K155" s="312"/>
    </row>
    <row r="156" s="1" customFormat="1" ht="15" customHeight="1">
      <c r="B156" s="289"/>
      <c r="C156" s="316" t="s">
        <v>722</v>
      </c>
      <c r="D156" s="264"/>
      <c r="E156" s="264"/>
      <c r="F156" s="317" t="s">
        <v>709</v>
      </c>
      <c r="G156" s="264"/>
      <c r="H156" s="316" t="s">
        <v>743</v>
      </c>
      <c r="I156" s="316" t="s">
        <v>705</v>
      </c>
      <c r="J156" s="316">
        <v>50</v>
      </c>
      <c r="K156" s="312"/>
    </row>
    <row r="157" s="1" customFormat="1" ht="15" customHeight="1">
      <c r="B157" s="289"/>
      <c r="C157" s="316" t="s">
        <v>730</v>
      </c>
      <c r="D157" s="264"/>
      <c r="E157" s="264"/>
      <c r="F157" s="317" t="s">
        <v>709</v>
      </c>
      <c r="G157" s="264"/>
      <c r="H157" s="316" t="s">
        <v>743</v>
      </c>
      <c r="I157" s="316" t="s">
        <v>705</v>
      </c>
      <c r="J157" s="316">
        <v>50</v>
      </c>
      <c r="K157" s="312"/>
    </row>
    <row r="158" s="1" customFormat="1" ht="15" customHeight="1">
      <c r="B158" s="289"/>
      <c r="C158" s="316" t="s">
        <v>728</v>
      </c>
      <c r="D158" s="264"/>
      <c r="E158" s="264"/>
      <c r="F158" s="317" t="s">
        <v>709</v>
      </c>
      <c r="G158" s="264"/>
      <c r="H158" s="316" t="s">
        <v>743</v>
      </c>
      <c r="I158" s="316" t="s">
        <v>705</v>
      </c>
      <c r="J158" s="316">
        <v>50</v>
      </c>
      <c r="K158" s="312"/>
    </row>
    <row r="159" s="1" customFormat="1" ht="15" customHeight="1">
      <c r="B159" s="289"/>
      <c r="C159" s="316" t="s">
        <v>94</v>
      </c>
      <c r="D159" s="264"/>
      <c r="E159" s="264"/>
      <c r="F159" s="317" t="s">
        <v>703</v>
      </c>
      <c r="G159" s="264"/>
      <c r="H159" s="316" t="s">
        <v>765</v>
      </c>
      <c r="I159" s="316" t="s">
        <v>705</v>
      </c>
      <c r="J159" s="316" t="s">
        <v>766</v>
      </c>
      <c r="K159" s="312"/>
    </row>
    <row r="160" s="1" customFormat="1" ht="15" customHeight="1">
      <c r="B160" s="289"/>
      <c r="C160" s="316" t="s">
        <v>767</v>
      </c>
      <c r="D160" s="264"/>
      <c r="E160" s="264"/>
      <c r="F160" s="317" t="s">
        <v>703</v>
      </c>
      <c r="G160" s="264"/>
      <c r="H160" s="316" t="s">
        <v>768</v>
      </c>
      <c r="I160" s="316" t="s">
        <v>738</v>
      </c>
      <c r="J160" s="316"/>
      <c r="K160" s="312"/>
    </row>
    <row r="16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="1" customFormat="1" ht="45" customHeight="1">
      <c r="B165" s="254"/>
      <c r="C165" s="255" t="s">
        <v>769</v>
      </c>
      <c r="D165" s="255"/>
      <c r="E165" s="255"/>
      <c r="F165" s="255"/>
      <c r="G165" s="255"/>
      <c r="H165" s="255"/>
      <c r="I165" s="255"/>
      <c r="J165" s="255"/>
      <c r="K165" s="256"/>
    </row>
    <row r="166" s="1" customFormat="1" ht="17.25" customHeight="1">
      <c r="B166" s="254"/>
      <c r="C166" s="279" t="s">
        <v>697</v>
      </c>
      <c r="D166" s="279"/>
      <c r="E166" s="279"/>
      <c r="F166" s="279" t="s">
        <v>698</v>
      </c>
      <c r="G166" s="321"/>
      <c r="H166" s="322" t="s">
        <v>53</v>
      </c>
      <c r="I166" s="322" t="s">
        <v>56</v>
      </c>
      <c r="J166" s="279" t="s">
        <v>699</v>
      </c>
      <c r="K166" s="256"/>
    </row>
    <row r="167" s="1" customFormat="1" ht="17.25" customHeight="1">
      <c r="B167" s="257"/>
      <c r="C167" s="281" t="s">
        <v>700</v>
      </c>
      <c r="D167" s="281"/>
      <c r="E167" s="281"/>
      <c r="F167" s="282" t="s">
        <v>701</v>
      </c>
      <c r="G167" s="323"/>
      <c r="H167" s="324"/>
      <c r="I167" s="324"/>
      <c r="J167" s="281" t="s">
        <v>702</v>
      </c>
      <c r="K167" s="259"/>
    </row>
    <row r="168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="1" customFormat="1" ht="15" customHeight="1">
      <c r="B169" s="289"/>
      <c r="C169" s="264" t="s">
        <v>706</v>
      </c>
      <c r="D169" s="264"/>
      <c r="E169" s="264"/>
      <c r="F169" s="287" t="s">
        <v>703</v>
      </c>
      <c r="G169" s="264"/>
      <c r="H169" s="264" t="s">
        <v>743</v>
      </c>
      <c r="I169" s="264" t="s">
        <v>705</v>
      </c>
      <c r="J169" s="264">
        <v>120</v>
      </c>
      <c r="K169" s="312"/>
    </row>
    <row r="170" s="1" customFormat="1" ht="15" customHeight="1">
      <c r="B170" s="289"/>
      <c r="C170" s="264" t="s">
        <v>752</v>
      </c>
      <c r="D170" s="264"/>
      <c r="E170" s="264"/>
      <c r="F170" s="287" t="s">
        <v>703</v>
      </c>
      <c r="G170" s="264"/>
      <c r="H170" s="264" t="s">
        <v>753</v>
      </c>
      <c r="I170" s="264" t="s">
        <v>705</v>
      </c>
      <c r="J170" s="264" t="s">
        <v>754</v>
      </c>
      <c r="K170" s="312"/>
    </row>
    <row r="171" s="1" customFormat="1" ht="15" customHeight="1">
      <c r="B171" s="289"/>
      <c r="C171" s="264" t="s">
        <v>651</v>
      </c>
      <c r="D171" s="264"/>
      <c r="E171" s="264"/>
      <c r="F171" s="287" t="s">
        <v>703</v>
      </c>
      <c r="G171" s="264"/>
      <c r="H171" s="264" t="s">
        <v>770</v>
      </c>
      <c r="I171" s="264" t="s">
        <v>705</v>
      </c>
      <c r="J171" s="264" t="s">
        <v>754</v>
      </c>
      <c r="K171" s="312"/>
    </row>
    <row r="172" s="1" customFormat="1" ht="15" customHeight="1">
      <c r="B172" s="289"/>
      <c r="C172" s="264" t="s">
        <v>708</v>
      </c>
      <c r="D172" s="264"/>
      <c r="E172" s="264"/>
      <c r="F172" s="287" t="s">
        <v>709</v>
      </c>
      <c r="G172" s="264"/>
      <c r="H172" s="264" t="s">
        <v>770</v>
      </c>
      <c r="I172" s="264" t="s">
        <v>705</v>
      </c>
      <c r="J172" s="264">
        <v>50</v>
      </c>
      <c r="K172" s="312"/>
    </row>
    <row r="173" s="1" customFormat="1" ht="15" customHeight="1">
      <c r="B173" s="289"/>
      <c r="C173" s="264" t="s">
        <v>711</v>
      </c>
      <c r="D173" s="264"/>
      <c r="E173" s="264"/>
      <c r="F173" s="287" t="s">
        <v>703</v>
      </c>
      <c r="G173" s="264"/>
      <c r="H173" s="264" t="s">
        <v>770</v>
      </c>
      <c r="I173" s="264" t="s">
        <v>713</v>
      </c>
      <c r="J173" s="264"/>
      <c r="K173" s="312"/>
    </row>
    <row r="174" s="1" customFormat="1" ht="15" customHeight="1">
      <c r="B174" s="289"/>
      <c r="C174" s="264" t="s">
        <v>722</v>
      </c>
      <c r="D174" s="264"/>
      <c r="E174" s="264"/>
      <c r="F174" s="287" t="s">
        <v>709</v>
      </c>
      <c r="G174" s="264"/>
      <c r="H174" s="264" t="s">
        <v>770</v>
      </c>
      <c r="I174" s="264" t="s">
        <v>705</v>
      </c>
      <c r="J174" s="264">
        <v>50</v>
      </c>
      <c r="K174" s="312"/>
    </row>
    <row r="175" s="1" customFormat="1" ht="15" customHeight="1">
      <c r="B175" s="289"/>
      <c r="C175" s="264" t="s">
        <v>730</v>
      </c>
      <c r="D175" s="264"/>
      <c r="E175" s="264"/>
      <c r="F175" s="287" t="s">
        <v>709</v>
      </c>
      <c r="G175" s="264"/>
      <c r="H175" s="264" t="s">
        <v>770</v>
      </c>
      <c r="I175" s="264" t="s">
        <v>705</v>
      </c>
      <c r="J175" s="264">
        <v>50</v>
      </c>
      <c r="K175" s="312"/>
    </row>
    <row r="176" s="1" customFormat="1" ht="15" customHeight="1">
      <c r="B176" s="289"/>
      <c r="C176" s="264" t="s">
        <v>728</v>
      </c>
      <c r="D176" s="264"/>
      <c r="E176" s="264"/>
      <c r="F176" s="287" t="s">
        <v>709</v>
      </c>
      <c r="G176" s="264"/>
      <c r="H176" s="264" t="s">
        <v>770</v>
      </c>
      <c r="I176" s="264" t="s">
        <v>705</v>
      </c>
      <c r="J176" s="264">
        <v>50</v>
      </c>
      <c r="K176" s="312"/>
    </row>
    <row r="177" s="1" customFormat="1" ht="15" customHeight="1">
      <c r="B177" s="289"/>
      <c r="C177" s="264" t="s">
        <v>105</v>
      </c>
      <c r="D177" s="264"/>
      <c r="E177" s="264"/>
      <c r="F177" s="287" t="s">
        <v>703</v>
      </c>
      <c r="G177" s="264"/>
      <c r="H177" s="264" t="s">
        <v>771</v>
      </c>
      <c r="I177" s="264" t="s">
        <v>772</v>
      </c>
      <c r="J177" s="264"/>
      <c r="K177" s="312"/>
    </row>
    <row r="178" s="1" customFormat="1" ht="15" customHeight="1">
      <c r="B178" s="289"/>
      <c r="C178" s="264" t="s">
        <v>56</v>
      </c>
      <c r="D178" s="264"/>
      <c r="E178" s="264"/>
      <c r="F178" s="287" t="s">
        <v>703</v>
      </c>
      <c r="G178" s="264"/>
      <c r="H178" s="264" t="s">
        <v>773</v>
      </c>
      <c r="I178" s="264" t="s">
        <v>774</v>
      </c>
      <c r="J178" s="264">
        <v>1</v>
      </c>
      <c r="K178" s="312"/>
    </row>
    <row r="179" s="1" customFormat="1" ht="15" customHeight="1">
      <c r="B179" s="289"/>
      <c r="C179" s="264" t="s">
        <v>52</v>
      </c>
      <c r="D179" s="264"/>
      <c r="E179" s="264"/>
      <c r="F179" s="287" t="s">
        <v>703</v>
      </c>
      <c r="G179" s="264"/>
      <c r="H179" s="264" t="s">
        <v>775</v>
      </c>
      <c r="I179" s="264" t="s">
        <v>705</v>
      </c>
      <c r="J179" s="264">
        <v>20</v>
      </c>
      <c r="K179" s="312"/>
    </row>
    <row r="180" s="1" customFormat="1" ht="15" customHeight="1">
      <c r="B180" s="289"/>
      <c r="C180" s="264" t="s">
        <v>53</v>
      </c>
      <c r="D180" s="264"/>
      <c r="E180" s="264"/>
      <c r="F180" s="287" t="s">
        <v>703</v>
      </c>
      <c r="G180" s="264"/>
      <c r="H180" s="264" t="s">
        <v>776</v>
      </c>
      <c r="I180" s="264" t="s">
        <v>705</v>
      </c>
      <c r="J180" s="264">
        <v>255</v>
      </c>
      <c r="K180" s="312"/>
    </row>
    <row r="181" s="1" customFormat="1" ht="15" customHeight="1">
      <c r="B181" s="289"/>
      <c r="C181" s="264" t="s">
        <v>106</v>
      </c>
      <c r="D181" s="264"/>
      <c r="E181" s="264"/>
      <c r="F181" s="287" t="s">
        <v>703</v>
      </c>
      <c r="G181" s="264"/>
      <c r="H181" s="264" t="s">
        <v>667</v>
      </c>
      <c r="I181" s="264" t="s">
        <v>705</v>
      </c>
      <c r="J181" s="264">
        <v>10</v>
      </c>
      <c r="K181" s="312"/>
    </row>
    <row r="182" s="1" customFormat="1" ht="15" customHeight="1">
      <c r="B182" s="289"/>
      <c r="C182" s="264" t="s">
        <v>107</v>
      </c>
      <c r="D182" s="264"/>
      <c r="E182" s="264"/>
      <c r="F182" s="287" t="s">
        <v>703</v>
      </c>
      <c r="G182" s="264"/>
      <c r="H182" s="264" t="s">
        <v>777</v>
      </c>
      <c r="I182" s="264" t="s">
        <v>738</v>
      </c>
      <c r="J182" s="264"/>
      <c r="K182" s="312"/>
    </row>
    <row r="183" s="1" customFormat="1" ht="15" customHeight="1">
      <c r="B183" s="289"/>
      <c r="C183" s="264" t="s">
        <v>778</v>
      </c>
      <c r="D183" s="264"/>
      <c r="E183" s="264"/>
      <c r="F183" s="287" t="s">
        <v>703</v>
      </c>
      <c r="G183" s="264"/>
      <c r="H183" s="264" t="s">
        <v>779</v>
      </c>
      <c r="I183" s="264" t="s">
        <v>738</v>
      </c>
      <c r="J183" s="264"/>
      <c r="K183" s="312"/>
    </row>
    <row r="184" s="1" customFormat="1" ht="15" customHeight="1">
      <c r="B184" s="289"/>
      <c r="C184" s="264" t="s">
        <v>767</v>
      </c>
      <c r="D184" s="264"/>
      <c r="E184" s="264"/>
      <c r="F184" s="287" t="s">
        <v>703</v>
      </c>
      <c r="G184" s="264"/>
      <c r="H184" s="264" t="s">
        <v>780</v>
      </c>
      <c r="I184" s="264" t="s">
        <v>738</v>
      </c>
      <c r="J184" s="264"/>
      <c r="K184" s="312"/>
    </row>
    <row r="185" s="1" customFormat="1" ht="15" customHeight="1">
      <c r="B185" s="289"/>
      <c r="C185" s="264" t="s">
        <v>109</v>
      </c>
      <c r="D185" s="264"/>
      <c r="E185" s="264"/>
      <c r="F185" s="287" t="s">
        <v>709</v>
      </c>
      <c r="G185" s="264"/>
      <c r="H185" s="264" t="s">
        <v>781</v>
      </c>
      <c r="I185" s="264" t="s">
        <v>705</v>
      </c>
      <c r="J185" s="264">
        <v>50</v>
      </c>
      <c r="K185" s="312"/>
    </row>
    <row r="186" s="1" customFormat="1" ht="15" customHeight="1">
      <c r="B186" s="289"/>
      <c r="C186" s="264" t="s">
        <v>782</v>
      </c>
      <c r="D186" s="264"/>
      <c r="E186" s="264"/>
      <c r="F186" s="287" t="s">
        <v>709</v>
      </c>
      <c r="G186" s="264"/>
      <c r="H186" s="264" t="s">
        <v>783</v>
      </c>
      <c r="I186" s="264" t="s">
        <v>784</v>
      </c>
      <c r="J186" s="264"/>
      <c r="K186" s="312"/>
    </row>
    <row r="187" s="1" customFormat="1" ht="15" customHeight="1">
      <c r="B187" s="289"/>
      <c r="C187" s="264" t="s">
        <v>785</v>
      </c>
      <c r="D187" s="264"/>
      <c r="E187" s="264"/>
      <c r="F187" s="287" t="s">
        <v>709</v>
      </c>
      <c r="G187" s="264"/>
      <c r="H187" s="264" t="s">
        <v>786</v>
      </c>
      <c r="I187" s="264" t="s">
        <v>784</v>
      </c>
      <c r="J187" s="264"/>
      <c r="K187" s="312"/>
    </row>
    <row r="188" s="1" customFormat="1" ht="15" customHeight="1">
      <c r="B188" s="289"/>
      <c r="C188" s="264" t="s">
        <v>787</v>
      </c>
      <c r="D188" s="264"/>
      <c r="E188" s="264"/>
      <c r="F188" s="287" t="s">
        <v>709</v>
      </c>
      <c r="G188" s="264"/>
      <c r="H188" s="264" t="s">
        <v>788</v>
      </c>
      <c r="I188" s="264" t="s">
        <v>784</v>
      </c>
      <c r="J188" s="264"/>
      <c r="K188" s="312"/>
    </row>
    <row r="189" s="1" customFormat="1" ht="15" customHeight="1">
      <c r="B189" s="289"/>
      <c r="C189" s="325" t="s">
        <v>789</v>
      </c>
      <c r="D189" s="264"/>
      <c r="E189" s="264"/>
      <c r="F189" s="287" t="s">
        <v>709</v>
      </c>
      <c r="G189" s="264"/>
      <c r="H189" s="264" t="s">
        <v>790</v>
      </c>
      <c r="I189" s="264" t="s">
        <v>791</v>
      </c>
      <c r="J189" s="326" t="s">
        <v>792</v>
      </c>
      <c r="K189" s="312"/>
    </row>
    <row r="190" s="15" customFormat="1" ht="15" customHeight="1">
      <c r="B190" s="327"/>
      <c r="C190" s="328" t="s">
        <v>793</v>
      </c>
      <c r="D190" s="329"/>
      <c r="E190" s="329"/>
      <c r="F190" s="330" t="s">
        <v>709</v>
      </c>
      <c r="G190" s="329"/>
      <c r="H190" s="329" t="s">
        <v>794</v>
      </c>
      <c r="I190" s="329" t="s">
        <v>791</v>
      </c>
      <c r="J190" s="331" t="s">
        <v>792</v>
      </c>
      <c r="K190" s="332"/>
    </row>
    <row r="191" s="1" customFormat="1" ht="15" customHeight="1">
      <c r="B191" s="289"/>
      <c r="C191" s="325" t="s">
        <v>41</v>
      </c>
      <c r="D191" s="264"/>
      <c r="E191" s="264"/>
      <c r="F191" s="287" t="s">
        <v>703</v>
      </c>
      <c r="G191" s="264"/>
      <c r="H191" s="261" t="s">
        <v>795</v>
      </c>
      <c r="I191" s="264" t="s">
        <v>796</v>
      </c>
      <c r="J191" s="264"/>
      <c r="K191" s="312"/>
    </row>
    <row r="192" s="1" customFormat="1" ht="15" customHeight="1">
      <c r="B192" s="289"/>
      <c r="C192" s="325" t="s">
        <v>797</v>
      </c>
      <c r="D192" s="264"/>
      <c r="E192" s="264"/>
      <c r="F192" s="287" t="s">
        <v>703</v>
      </c>
      <c r="G192" s="264"/>
      <c r="H192" s="264" t="s">
        <v>798</v>
      </c>
      <c r="I192" s="264" t="s">
        <v>738</v>
      </c>
      <c r="J192" s="264"/>
      <c r="K192" s="312"/>
    </row>
    <row r="193" s="1" customFormat="1" ht="15" customHeight="1">
      <c r="B193" s="289"/>
      <c r="C193" s="325" t="s">
        <v>799</v>
      </c>
      <c r="D193" s="264"/>
      <c r="E193" s="264"/>
      <c r="F193" s="287" t="s">
        <v>703</v>
      </c>
      <c r="G193" s="264"/>
      <c r="H193" s="264" t="s">
        <v>800</v>
      </c>
      <c r="I193" s="264" t="s">
        <v>738</v>
      </c>
      <c r="J193" s="264"/>
      <c r="K193" s="312"/>
    </row>
    <row r="194" s="1" customFormat="1" ht="15" customHeight="1">
      <c r="B194" s="289"/>
      <c r="C194" s="325" t="s">
        <v>801</v>
      </c>
      <c r="D194" s="264"/>
      <c r="E194" s="264"/>
      <c r="F194" s="287" t="s">
        <v>709</v>
      </c>
      <c r="G194" s="264"/>
      <c r="H194" s="264" t="s">
        <v>802</v>
      </c>
      <c r="I194" s="264" t="s">
        <v>738</v>
      </c>
      <c r="J194" s="264"/>
      <c r="K194" s="312"/>
    </row>
    <row r="195" s="1" customFormat="1" ht="15" customHeight="1">
      <c r="B195" s="318"/>
      <c r="C195" s="333"/>
      <c r="D195" s="298"/>
      <c r="E195" s="298"/>
      <c r="F195" s="298"/>
      <c r="G195" s="298"/>
      <c r="H195" s="298"/>
      <c r="I195" s="298"/>
      <c r="J195" s="298"/>
      <c r="K195" s="319"/>
    </row>
    <row r="196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="1" customFormat="1" ht="18.75" customHeight="1">
      <c r="B197" s="300"/>
      <c r="C197" s="310"/>
      <c r="D197" s="310"/>
      <c r="E197" s="310"/>
      <c r="F197" s="320"/>
      <c r="G197" s="310"/>
      <c r="H197" s="310"/>
      <c r="I197" s="310"/>
      <c r="J197" s="310"/>
      <c r="K197" s="300"/>
    </row>
    <row r="198" s="1" customFormat="1" ht="18.75" customHeight="1">
      <c r="B198" s="272"/>
      <c r="C198" s="272"/>
      <c r="D198" s="272"/>
      <c r="E198" s="272"/>
      <c r="F198" s="272"/>
      <c r="G198" s="272"/>
      <c r="H198" s="272"/>
      <c r="I198" s="272"/>
      <c r="J198" s="272"/>
      <c r="K198" s="272"/>
    </row>
    <row r="199" s="1" customFormat="1" ht="13.5">
      <c r="B199" s="251"/>
      <c r="C199" s="252"/>
      <c r="D199" s="252"/>
      <c r="E199" s="252"/>
      <c r="F199" s="252"/>
      <c r="G199" s="252"/>
      <c r="H199" s="252"/>
      <c r="I199" s="252"/>
      <c r="J199" s="252"/>
      <c r="K199" s="253"/>
    </row>
    <row r="200" s="1" customFormat="1" ht="21">
      <c r="B200" s="254"/>
      <c r="C200" s="255" t="s">
        <v>803</v>
      </c>
      <c r="D200" s="255"/>
      <c r="E200" s="255"/>
      <c r="F200" s="255"/>
      <c r="G200" s="255"/>
      <c r="H200" s="255"/>
      <c r="I200" s="255"/>
      <c r="J200" s="255"/>
      <c r="K200" s="256"/>
    </row>
    <row r="201" s="1" customFormat="1" ht="25.5" customHeight="1">
      <c r="B201" s="254"/>
      <c r="C201" s="334" t="s">
        <v>804</v>
      </c>
      <c r="D201" s="334"/>
      <c r="E201" s="334"/>
      <c r="F201" s="334" t="s">
        <v>805</v>
      </c>
      <c r="G201" s="335"/>
      <c r="H201" s="334" t="s">
        <v>806</v>
      </c>
      <c r="I201" s="334"/>
      <c r="J201" s="334"/>
      <c r="K201" s="256"/>
    </row>
    <row r="202" s="1" customFormat="1" ht="5.25" customHeight="1">
      <c r="B202" s="289"/>
      <c r="C202" s="284"/>
      <c r="D202" s="284"/>
      <c r="E202" s="284"/>
      <c r="F202" s="284"/>
      <c r="G202" s="310"/>
      <c r="H202" s="284"/>
      <c r="I202" s="284"/>
      <c r="J202" s="284"/>
      <c r="K202" s="312"/>
    </row>
    <row r="203" s="1" customFormat="1" ht="15" customHeight="1">
      <c r="B203" s="289"/>
      <c r="C203" s="264" t="s">
        <v>796</v>
      </c>
      <c r="D203" s="264"/>
      <c r="E203" s="264"/>
      <c r="F203" s="287" t="s">
        <v>42</v>
      </c>
      <c r="G203" s="264"/>
      <c r="H203" s="264" t="s">
        <v>807</v>
      </c>
      <c r="I203" s="264"/>
      <c r="J203" s="264"/>
      <c r="K203" s="312"/>
    </row>
    <row r="204" s="1" customFormat="1" ht="15" customHeight="1">
      <c r="B204" s="289"/>
      <c r="C204" s="264"/>
      <c r="D204" s="264"/>
      <c r="E204" s="264"/>
      <c r="F204" s="287" t="s">
        <v>43</v>
      </c>
      <c r="G204" s="264"/>
      <c r="H204" s="264" t="s">
        <v>808</v>
      </c>
      <c r="I204" s="264"/>
      <c r="J204" s="264"/>
      <c r="K204" s="312"/>
    </row>
    <row r="205" s="1" customFormat="1" ht="15" customHeight="1">
      <c r="B205" s="289"/>
      <c r="C205" s="264"/>
      <c r="D205" s="264"/>
      <c r="E205" s="264"/>
      <c r="F205" s="287" t="s">
        <v>46</v>
      </c>
      <c r="G205" s="264"/>
      <c r="H205" s="264" t="s">
        <v>809</v>
      </c>
      <c r="I205" s="264"/>
      <c r="J205" s="264"/>
      <c r="K205" s="312"/>
    </row>
    <row r="206" s="1" customFormat="1" ht="15" customHeight="1">
      <c r="B206" s="289"/>
      <c r="C206" s="264"/>
      <c r="D206" s="264"/>
      <c r="E206" s="264"/>
      <c r="F206" s="287" t="s">
        <v>44</v>
      </c>
      <c r="G206" s="264"/>
      <c r="H206" s="264" t="s">
        <v>810</v>
      </c>
      <c r="I206" s="264"/>
      <c r="J206" s="264"/>
      <c r="K206" s="312"/>
    </row>
    <row r="207" s="1" customFormat="1" ht="15" customHeight="1">
      <c r="B207" s="289"/>
      <c r="C207" s="264"/>
      <c r="D207" s="264"/>
      <c r="E207" s="264"/>
      <c r="F207" s="287" t="s">
        <v>45</v>
      </c>
      <c r="G207" s="264"/>
      <c r="H207" s="264" t="s">
        <v>811</v>
      </c>
      <c r="I207" s="264"/>
      <c r="J207" s="264"/>
      <c r="K207" s="312"/>
    </row>
    <row r="208" s="1" customFormat="1" ht="15" customHeight="1">
      <c r="B208" s="289"/>
      <c r="C208" s="264"/>
      <c r="D208" s="264"/>
      <c r="E208" s="264"/>
      <c r="F208" s="287"/>
      <c r="G208" s="264"/>
      <c r="H208" s="264"/>
      <c r="I208" s="264"/>
      <c r="J208" s="264"/>
      <c r="K208" s="312"/>
    </row>
    <row r="209" s="1" customFormat="1" ht="15" customHeight="1">
      <c r="B209" s="289"/>
      <c r="C209" s="264" t="s">
        <v>750</v>
      </c>
      <c r="D209" s="264"/>
      <c r="E209" s="264"/>
      <c r="F209" s="287" t="s">
        <v>78</v>
      </c>
      <c r="G209" s="264"/>
      <c r="H209" s="264" t="s">
        <v>812</v>
      </c>
      <c r="I209" s="264"/>
      <c r="J209" s="264"/>
      <c r="K209" s="312"/>
    </row>
    <row r="210" s="1" customFormat="1" ht="15" customHeight="1">
      <c r="B210" s="289"/>
      <c r="C210" s="264"/>
      <c r="D210" s="264"/>
      <c r="E210" s="264"/>
      <c r="F210" s="287" t="s">
        <v>647</v>
      </c>
      <c r="G210" s="264"/>
      <c r="H210" s="264" t="s">
        <v>648</v>
      </c>
      <c r="I210" s="264"/>
      <c r="J210" s="264"/>
      <c r="K210" s="312"/>
    </row>
    <row r="211" s="1" customFormat="1" ht="15" customHeight="1">
      <c r="B211" s="289"/>
      <c r="C211" s="264"/>
      <c r="D211" s="264"/>
      <c r="E211" s="264"/>
      <c r="F211" s="287" t="s">
        <v>645</v>
      </c>
      <c r="G211" s="264"/>
      <c r="H211" s="264" t="s">
        <v>813</v>
      </c>
      <c r="I211" s="264"/>
      <c r="J211" s="264"/>
      <c r="K211" s="312"/>
    </row>
    <row r="212" s="1" customFormat="1" ht="15" customHeight="1">
      <c r="B212" s="336"/>
      <c r="C212" s="264"/>
      <c r="D212" s="264"/>
      <c r="E212" s="264"/>
      <c r="F212" s="287" t="s">
        <v>87</v>
      </c>
      <c r="G212" s="325"/>
      <c r="H212" s="316" t="s">
        <v>88</v>
      </c>
      <c r="I212" s="316"/>
      <c r="J212" s="316"/>
      <c r="K212" s="337"/>
    </row>
    <row r="213" s="1" customFormat="1" ht="15" customHeight="1">
      <c r="B213" s="336"/>
      <c r="C213" s="264"/>
      <c r="D213" s="264"/>
      <c r="E213" s="264"/>
      <c r="F213" s="287" t="s">
        <v>649</v>
      </c>
      <c r="G213" s="325"/>
      <c r="H213" s="316" t="s">
        <v>602</v>
      </c>
      <c r="I213" s="316"/>
      <c r="J213" s="316"/>
      <c r="K213" s="337"/>
    </row>
    <row r="214" s="1" customFormat="1" ht="15" customHeight="1">
      <c r="B214" s="336"/>
      <c r="C214" s="264"/>
      <c r="D214" s="264"/>
      <c r="E214" s="264"/>
      <c r="F214" s="287"/>
      <c r="G214" s="325"/>
      <c r="H214" s="316"/>
      <c r="I214" s="316"/>
      <c r="J214" s="316"/>
      <c r="K214" s="337"/>
    </row>
    <row r="215" s="1" customFormat="1" ht="15" customHeight="1">
      <c r="B215" s="336"/>
      <c r="C215" s="264" t="s">
        <v>774</v>
      </c>
      <c r="D215" s="264"/>
      <c r="E215" s="264"/>
      <c r="F215" s="287">
        <v>1</v>
      </c>
      <c r="G215" s="325"/>
      <c r="H215" s="316" t="s">
        <v>814</v>
      </c>
      <c r="I215" s="316"/>
      <c r="J215" s="316"/>
      <c r="K215" s="337"/>
    </row>
    <row r="216" s="1" customFormat="1" ht="15" customHeight="1">
      <c r="B216" s="336"/>
      <c r="C216" s="264"/>
      <c r="D216" s="264"/>
      <c r="E216" s="264"/>
      <c r="F216" s="287">
        <v>2</v>
      </c>
      <c r="G216" s="325"/>
      <c r="H216" s="316" t="s">
        <v>815</v>
      </c>
      <c r="I216" s="316"/>
      <c r="J216" s="316"/>
      <c r="K216" s="337"/>
    </row>
    <row r="217" s="1" customFormat="1" ht="15" customHeight="1">
      <c r="B217" s="336"/>
      <c r="C217" s="264"/>
      <c r="D217" s="264"/>
      <c r="E217" s="264"/>
      <c r="F217" s="287">
        <v>3</v>
      </c>
      <c r="G217" s="325"/>
      <c r="H217" s="316" t="s">
        <v>816</v>
      </c>
      <c r="I217" s="316"/>
      <c r="J217" s="316"/>
      <c r="K217" s="337"/>
    </row>
    <row r="218" s="1" customFormat="1" ht="15" customHeight="1">
      <c r="B218" s="336"/>
      <c r="C218" s="264"/>
      <c r="D218" s="264"/>
      <c r="E218" s="264"/>
      <c r="F218" s="287">
        <v>4</v>
      </c>
      <c r="G218" s="325"/>
      <c r="H218" s="316" t="s">
        <v>817</v>
      </c>
      <c r="I218" s="316"/>
      <c r="J218" s="316"/>
      <c r="K218" s="337"/>
    </row>
    <row r="219" s="1" customFormat="1" ht="12.75" customHeight="1">
      <c r="B219" s="338"/>
      <c r="C219" s="339"/>
      <c r="D219" s="339"/>
      <c r="E219" s="339"/>
      <c r="F219" s="339"/>
      <c r="G219" s="339"/>
      <c r="H219" s="339"/>
      <c r="I219" s="339"/>
      <c r="J219" s="339"/>
      <c r="K219" s="34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4" ma:contentTypeDescription="Vytvoří nový dokument" ma:contentTypeScope="" ma:versionID="3283894476f3dc103ee141d635765243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bb43809ce53180a4e4e70470d8d57921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1ACD61-CC8A-4425-B6FD-A8F626B9FFA0}"/>
</file>

<file path=customXml/itemProps2.xml><?xml version="1.0" encoding="utf-8"?>
<ds:datastoreItem xmlns:ds="http://schemas.openxmlformats.org/officeDocument/2006/customXml" ds:itemID="{FCE4AC91-26CD-4570-861E-387155FC4591}"/>
</file>

<file path=customXml/itemProps3.xml><?xml version="1.0" encoding="utf-8"?>
<ds:datastoreItem xmlns:ds="http://schemas.openxmlformats.org/officeDocument/2006/customXml" ds:itemID="{26AFE78B-D23E-4921-8FCF-41B7249141C1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Petra Požárová</dc:creator>
  <cp:lastModifiedBy>Petra Požárová</cp:lastModifiedBy>
  <dcterms:created xsi:type="dcterms:W3CDTF">2024-03-18T07:20:52Z</dcterms:created>
  <dcterms:modified xsi:type="dcterms:W3CDTF">2024-03-18T07:20:58Z</dcterms:modified>
</cp:coreProperties>
</file>